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J:\HLS\Lärarlönelyftet\1. Planering\1. Bidragsplan\Stöddok handl\Excelverktyg\"/>
    </mc:Choice>
  </mc:AlternateContent>
  <xr:revisionPtr revIDLastSave="0" documentId="13_ncr:1_{228F8AAB-7324-4B64-82E1-6EDB1C9B1ADC}" xr6:coauthVersionLast="46" xr6:coauthVersionMax="46" xr10:uidLastSave="{00000000-0000-0000-0000-000000000000}"/>
  <workbookProtection workbookAlgorithmName="SHA-512" workbookHashValue="vTgloj12FwKmhgDOn6Lp+iyGB+uzhN5BDq98m+kjBelyhBlUY80f7KwPlB0zv/pcE4BqtphKnhciPn812RDO4w==" workbookSaltValue="Om1YP0zh5mqMBRVbWonQww==" workbookSpinCount="100000" lockStructure="1"/>
  <bookViews>
    <workbookView xWindow="28680" yWindow="-120" windowWidth="38640" windowHeight="21240" xr2:uid="{00000000-000D-0000-FFFF-FFFF00000000}"/>
  </bookViews>
  <sheets>
    <sheet name="Information om räknehjälpen" sheetId="3" r:id="rId1"/>
    <sheet name="Små huvudmän - Vår" sheetId="1" r:id="rId2"/>
    <sheet name="Stora huvudmän - Vår" sheetId="2" r:id="rId3"/>
    <sheet name="Små huvudmän - Höst" sheetId="6" r:id="rId4"/>
    <sheet name="Stora huvudmän - Höst" sheetId="7" r:id="rId5"/>
    <sheet name="Datum" sheetId="4" state="hidden" r:id="rId6"/>
  </sheets>
  <externalReferences>
    <externalReference r:id="rId7"/>
  </externalReferences>
  <definedNames>
    <definedName name="Dagar" localSheetId="3">'Små huvudmän - Höst'!$K$5:$K$35</definedName>
    <definedName name="Dagar" localSheetId="4">[1]Datum!$G$1:$G$31</definedName>
    <definedName name="Dagar">Datum!$G$1:$G$31</definedName>
    <definedName name="Höst">'Små huvudmän - Höst'!$L$5:$L$10</definedName>
    <definedName name="Januari" localSheetId="3">[1]Datum!$F$2:$F$32</definedName>
    <definedName name="Januari" localSheetId="4">[1]Datum!$F$2:$F$32</definedName>
    <definedName name="Januari">Datum!$F$2:$F$32</definedName>
    <definedName name="Juni" localSheetId="3">[1]Datum!$H$2:$H$31</definedName>
    <definedName name="Juni" localSheetId="4">[1]Datum!$H$2:$H$31</definedName>
    <definedName name="Juni">Datum!$H$2:$H$31</definedName>
    <definedName name="Månad">Datum!$E$1:$E$7</definedName>
    <definedName name="Månad1" localSheetId="3">[1]Datum!$E$2:$E$7</definedName>
    <definedName name="Månad1" localSheetId="4">[1]Datum!$E$2:$E$7</definedName>
    <definedName name="Månad1">Datum!$E$2:$E$7</definedName>
    <definedName name="Månader" localSheetId="3">[1]Datum!$F$1:$F$6</definedName>
    <definedName name="Månader" localSheetId="4">[1]Datum!$F$1:$F$6</definedName>
    <definedName name="Månader">Datum!$F$1:$F$6</definedName>
    <definedName name="Namn">Datum!$I$1:$I$6</definedName>
    <definedName name="Slutdatum" localSheetId="3">[1]Datum!$M$1:$M$181</definedName>
    <definedName name="Slutdatum" localSheetId="4">[1]Datum!$M$1:$M$181</definedName>
    <definedName name="Slutdatum">Datum!$M$1:$M$181</definedName>
    <definedName name="Startdatum" localSheetId="3">[1]Datum!$K$1:$K$181</definedName>
    <definedName name="Startdatum" localSheetId="4">[1]Datum!$K$1:$K$181</definedName>
    <definedName name="Startdatum">Datum!$K$1:$K$181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7" l="1"/>
  <c r="I5" i="7"/>
  <c r="K5" i="7"/>
  <c r="H6" i="7"/>
  <c r="I6" i="7"/>
  <c r="K6" i="7"/>
  <c r="H7" i="7"/>
  <c r="I7" i="7"/>
  <c r="K7" i="7"/>
  <c r="H8" i="7"/>
  <c r="I8" i="7"/>
  <c r="K8" i="7"/>
  <c r="H9" i="7"/>
  <c r="I9" i="7"/>
  <c r="K9" i="7"/>
  <c r="H10" i="7"/>
  <c r="I10" i="7"/>
  <c r="K10" i="7"/>
  <c r="H11" i="7"/>
  <c r="I11" i="7"/>
  <c r="K11" i="7"/>
  <c r="H12" i="7"/>
  <c r="I12" i="7"/>
  <c r="K12" i="7"/>
  <c r="H13" i="7"/>
  <c r="I13" i="7"/>
  <c r="K13" i="7"/>
  <c r="H14" i="7"/>
  <c r="I14" i="7"/>
  <c r="K14" i="7"/>
  <c r="H15" i="7"/>
  <c r="I15" i="7"/>
  <c r="K15" i="7"/>
  <c r="A17" i="7"/>
  <c r="H17" i="7"/>
  <c r="H20" i="7"/>
  <c r="B15" i="6"/>
  <c r="B18" i="6"/>
  <c r="H14" i="6"/>
  <c r="H13" i="6"/>
  <c r="H12" i="6"/>
  <c r="H11" i="6"/>
  <c r="H10" i="6"/>
  <c r="H9" i="6"/>
  <c r="H8" i="6"/>
  <c r="H7" i="6"/>
  <c r="H6" i="6"/>
  <c r="H5" i="6"/>
  <c r="I17" i="7"/>
  <c r="D2" i="7"/>
  <c r="H16" i="6"/>
  <c r="B19" i="6"/>
  <c r="H21" i="7"/>
  <c r="B2" i="6"/>
  <c r="H7" i="1"/>
  <c r="H8" i="1"/>
  <c r="H9" i="1"/>
  <c r="H10" i="1"/>
  <c r="H11" i="1"/>
  <c r="H12" i="1"/>
  <c r="H13" i="1"/>
  <c r="H14" i="1"/>
  <c r="H6" i="1"/>
  <c r="I6" i="2"/>
  <c r="I7" i="2"/>
  <c r="I8" i="2"/>
  <c r="I9" i="2"/>
  <c r="I10" i="2"/>
  <c r="I11" i="2"/>
  <c r="I12" i="2"/>
  <c r="I13" i="2"/>
  <c r="I14" i="2"/>
  <c r="I15" i="2"/>
  <c r="I5" i="2"/>
  <c r="H5" i="1"/>
  <c r="H5" i="2"/>
  <c r="H16" i="1"/>
  <c r="K6" i="2"/>
  <c r="K7" i="2"/>
  <c r="K8" i="2"/>
  <c r="K9" i="2"/>
  <c r="K10" i="2"/>
  <c r="K11" i="2"/>
  <c r="K12" i="2"/>
  <c r="K13" i="2"/>
  <c r="K14" i="2"/>
  <c r="K15" i="2"/>
  <c r="K5" i="2"/>
  <c r="H8" i="2"/>
  <c r="H15" i="2"/>
  <c r="H6" i="2"/>
  <c r="H7" i="2"/>
  <c r="H9" i="2"/>
  <c r="H10" i="2"/>
  <c r="H11" i="2"/>
  <c r="H12" i="2"/>
  <c r="H13" i="2"/>
  <c r="H14" i="2"/>
  <c r="A17" i="2"/>
  <c r="H17" i="2"/>
  <c r="B15" i="1"/>
  <c r="B18" i="1"/>
  <c r="H20" i="2"/>
  <c r="I17" i="2"/>
  <c r="D2" i="2"/>
  <c r="H21" i="2"/>
  <c r="B2" i="1"/>
  <c r="B19" i="1"/>
</calcChain>
</file>

<file path=xl/sharedStrings.xml><?xml version="1.0" encoding="utf-8"?>
<sst xmlns="http://schemas.openxmlformats.org/spreadsheetml/2006/main" count="91" uniqueCount="46">
  <si>
    <t>A</t>
  </si>
  <si>
    <t>B</t>
  </si>
  <si>
    <t>C</t>
  </si>
  <si>
    <t>D</t>
  </si>
  <si>
    <t>E</t>
  </si>
  <si>
    <t>F</t>
  </si>
  <si>
    <t>H</t>
  </si>
  <si>
    <t>G</t>
  </si>
  <si>
    <t>I</t>
  </si>
  <si>
    <t>J</t>
  </si>
  <si>
    <t>Totalt fördelade kostnader</t>
  </si>
  <si>
    <t>Summa</t>
  </si>
  <si>
    <t>Återstår att fördela</t>
  </si>
  <si>
    <t>Genomsnittlig löneökning (2500 kr - 3500 kr)</t>
  </si>
  <si>
    <t xml:space="preserve"> </t>
  </si>
  <si>
    <t>Räknehjälp för Lärarlönelyftet</t>
  </si>
  <si>
    <t>Antalet personer</t>
  </si>
  <si>
    <t>Löneökning per person/månad</t>
  </si>
  <si>
    <t>Namn på person</t>
  </si>
  <si>
    <t>Löneökning för person/månad</t>
  </si>
  <si>
    <t>Totalt antal personer</t>
  </si>
  <si>
    <t>Tjänstegrad</t>
  </si>
  <si>
    <t>Total löneökning inkl. sociala avgifter (x1,42) per termin (halvår)</t>
  </si>
  <si>
    <t>Antalet personer x faktiskt löneökning/månad</t>
  </si>
  <si>
    <t>Startmånad</t>
  </si>
  <si>
    <t>Startdag</t>
  </si>
  <si>
    <t>Slutdag</t>
  </si>
  <si>
    <t>Slutmånad</t>
  </si>
  <si>
    <t>Januari</t>
  </si>
  <si>
    <t>Februari</t>
  </si>
  <si>
    <t>Mars</t>
  </si>
  <si>
    <t>April</t>
  </si>
  <si>
    <t>Maj</t>
  </si>
  <si>
    <t>Juni</t>
  </si>
  <si>
    <t>Bidragram för Höstens rekvisition</t>
  </si>
  <si>
    <t>Tjänstgöringsgrad</t>
  </si>
  <si>
    <t>Bidragram för vårens rekvisition</t>
  </si>
  <si>
    <t>Bidragsram för vårens rekvisition</t>
  </si>
  <si>
    <t>Räknehjälp för vårens rekvisition</t>
  </si>
  <si>
    <t>Små huvudmän</t>
  </si>
  <si>
    <t>Stora huvudmän</t>
  </si>
  <si>
    <t>Räknehjälp för höstens rekvisition</t>
  </si>
  <si>
    <t>sb18</t>
  </si>
  <si>
    <t xml:space="preserve">Du hittar mer information om Lärarlönelyftet på Skolverkets hemsida </t>
  </si>
  <si>
    <t>Hitta och välj statsbidrag</t>
  </si>
  <si>
    <t xml:space="preserve">Det här är en räknehjälp som kan användas som ett stöd för att fördela statsbidraget mellan lärare ni vill rekvirera för. 
Räknehjälpen är bara ett stöd för beräkning. Ni begär ut bidraget via Skolverkets E-tjänst för Statsbidrag. Begäran om utbetalning sker för höstterminen den 15 september – 1 november och för vårterminen den 1 april – 15 maj.
Sent inkomna rekvisitioner avvisas i normalfallet. 
Ange det aktuella beloppet för terminen (halva bidragsramen för innevarande år), lärarens löneökning, tjänstgöringsgrad och mellan vilka datum bidraget begärs ut. 
Fyll i de gröna rutorna. De grå rutorna visar utfallet. Om en ruta blir röd har du överstigit någon av de restriktioner som finns. Det kan vara en felaktig genomsnittlig löneökning eller att ni överskrider er bidragsram.  Den genomsnittliga löneökningen för alla lärare ni begär ut bidraget för ska ligga mellan 2500 – 3500 kronor. 
Observera att det är olika blad för höstens respektive vårens rekvisition. 
”Små huvudmän” kan användas om bidragsramen räcker till ett fåtal lärare och ni vill laborera med olika storlek på varje lärares löneökning. 
”Stora huvudmän” kan användas om bidraget räcker till många lärare och ni vill laborera med grupper av lärares löneökningar.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</si>
</sst>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r&quot;"/>
  </numFmts>
  <fonts count="10" x14ac:knownFonts="1">
    <font>
      <sz val="11"/>
      <color theme="1"/>
      <name val="Calibri"/>
      <family val="2"/>
      <scheme val="minor"/>
    </font>
    <font>
      <i/>
      <sz val="11"/>
      <color theme="1"/>
      <name val="Calibri"/>
      <family val="2"/>
      <scheme val="minor"/>
    </font>
    <font>
      <b/>
      <sz val="9"/>
      <color theme="1"/>
      <name val="Calibri"/>
      <family val="2"/>
      <scheme val="minor"/>
    </font>
    <font>
      <sz val="11"/>
      <name val="Calibri"/>
      <family val="2"/>
      <scheme val="minor"/>
    </font>
    <font>
      <b/>
      <sz val="18"/>
      <color theme="3"/>
      <name val="Cambria"/>
      <family val="2"/>
      <scheme val="major"/>
    </font>
    <font>
      <b/>
      <sz val="11"/>
      <color theme="1"/>
      <name val="Calibri"/>
      <family val="2"/>
      <scheme val="minor"/>
    </font>
    <font>
      <u/>
      <sz val="11"/>
      <color theme="10"/>
      <name val="Calibri"/>
      <family val="2"/>
      <scheme val="minor"/>
    </font>
    <font>
      <sz val="11"/>
      <color theme="1"/>
      <name val="Calibri"/>
      <family val="2"/>
      <scheme val="minor"/>
    </font>
    <font>
      <b/>
      <sz val="11"/>
      <name val="Calibri"/>
      <family val="2"/>
      <scheme val="minor"/>
    </font>
    <font>
      <sz val="11"/>
      <color theme="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ck">
        <color theme="6" tint="0.39994506668294322"/>
      </left>
      <right/>
      <top style="thick">
        <color theme="6" tint="0.39994506668294322"/>
      </top>
      <bottom/>
      <diagonal/>
    </border>
    <border>
      <left/>
      <right style="thick">
        <color theme="6" tint="0.39994506668294322"/>
      </right>
      <top style="thick">
        <color theme="6" tint="0.39994506668294322"/>
      </top>
      <bottom/>
      <diagonal/>
    </border>
    <border>
      <left style="thick">
        <color theme="6" tint="0.39994506668294322"/>
      </left>
      <right/>
      <top/>
      <bottom/>
      <diagonal/>
    </border>
    <border>
      <left/>
      <right style="thick">
        <color theme="6" tint="0.39994506668294322"/>
      </right>
      <top/>
      <bottom/>
      <diagonal/>
    </border>
    <border>
      <left style="thick">
        <color theme="6" tint="0.39994506668294322"/>
      </left>
      <right/>
      <top/>
      <bottom style="thick">
        <color theme="6" tint="0.39994506668294322"/>
      </bottom>
      <diagonal/>
    </border>
    <border>
      <left/>
      <right style="thick">
        <color theme="6" tint="0.39994506668294322"/>
      </right>
      <top/>
      <bottom style="thick">
        <color theme="6" tint="0.39994506668294322"/>
      </bottom>
      <diagonal/>
    </border>
    <border>
      <left style="thick">
        <color theme="6" tint="0.39994506668294322"/>
      </left>
      <right/>
      <top/>
      <bottom style="thick">
        <color theme="6" tint="0.39991454817346722"/>
      </bottom>
      <diagonal/>
    </border>
    <border>
      <left/>
      <right style="thick">
        <color theme="6" tint="0.39994506668294322"/>
      </right>
      <top/>
      <bottom style="thick">
        <color theme="6" tint="0.39991454817346722"/>
      </bottom>
      <diagonal/>
    </border>
    <border>
      <left style="thick">
        <color theme="6" tint="0.39994506668294322"/>
      </left>
      <right/>
      <top style="thick">
        <color theme="6" tint="0.39991454817346722"/>
      </top>
      <bottom/>
      <diagonal/>
    </border>
    <border>
      <left/>
      <right style="thick">
        <color theme="6" tint="0.39994506668294322"/>
      </right>
      <top style="thick">
        <color theme="6" tint="0.39991454817346722"/>
      </top>
      <bottom/>
      <diagonal/>
    </border>
  </borders>
  <cellStyleXfs count="4">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cellStyleXfs>
  <cellXfs count="63">
    <xf numFmtId="0" fontId="0" fillId="0" borderId="0" xfId="0"/>
    <xf numFmtId="0" fontId="0" fillId="0" borderId="0" xfId="0" applyAlignment="1">
      <alignment wrapText="1"/>
    </xf>
    <xf numFmtId="164" fontId="0" fillId="0" borderId="0" xfId="0" applyNumberFormat="1"/>
    <xf numFmtId="164" fontId="0" fillId="0" borderId="0" xfId="0" applyNumberFormat="1" applyAlignment="1"/>
    <xf numFmtId="0" fontId="0" fillId="0" borderId="0" xfId="0" applyAlignment="1"/>
    <xf numFmtId="0" fontId="0" fillId="0" borderId="0" xfId="0" applyBorder="1" applyAlignment="1"/>
    <xf numFmtId="164" fontId="0" fillId="0" borderId="0" xfId="0" applyNumberFormat="1" applyBorder="1" applyAlignment="1"/>
    <xf numFmtId="0" fontId="0" fillId="3" borderId="1" xfId="0" applyFill="1" applyBorder="1" applyAlignment="1"/>
    <xf numFmtId="164" fontId="0" fillId="3" borderId="1" xfId="0" applyNumberFormat="1" applyFill="1" applyBorder="1" applyAlignment="1"/>
    <xf numFmtId="164" fontId="0" fillId="3" borderId="1" xfId="0" quotePrefix="1" applyNumberFormat="1" applyFill="1" applyBorder="1" applyAlignment="1"/>
    <xf numFmtId="164" fontId="1" fillId="3" borderId="1" xfId="0" applyNumberFormat="1" applyFont="1" applyFill="1" applyBorder="1" applyAlignment="1"/>
    <xf numFmtId="164" fontId="2" fillId="4" borderId="1" xfId="0" applyNumberFormat="1" applyFont="1" applyFill="1" applyBorder="1" applyAlignment="1">
      <alignment horizontal="left" vertical="center"/>
    </xf>
    <xf numFmtId="164" fontId="2" fillId="4" borderId="1" xfId="0" applyNumberFormat="1" applyFont="1" applyFill="1" applyBorder="1" applyAlignment="1">
      <alignment horizontal="left" vertical="center" wrapText="1"/>
    </xf>
    <xf numFmtId="164" fontId="3" fillId="3" borderId="1" xfId="0" applyNumberFormat="1" applyFont="1" applyFill="1" applyBorder="1" applyAlignment="1"/>
    <xf numFmtId="164" fontId="0" fillId="3" borderId="1" xfId="0" applyNumberFormat="1" applyFont="1" applyFill="1" applyBorder="1" applyAlignment="1"/>
    <xf numFmtId="0" fontId="2" fillId="4" borderId="1" xfId="0" applyFont="1" applyFill="1" applyBorder="1" applyAlignment="1">
      <alignment horizontal="left"/>
    </xf>
    <xf numFmtId="0" fontId="2" fillId="4" borderId="2" xfId="0" applyFont="1" applyFill="1" applyBorder="1" applyAlignment="1">
      <alignment horizontal="left"/>
    </xf>
    <xf numFmtId="0" fontId="2" fillId="3" borderId="1" xfId="0" applyFont="1" applyFill="1" applyBorder="1" applyAlignment="1">
      <alignment horizontal="right"/>
    </xf>
    <xf numFmtId="0" fontId="2" fillId="3" borderId="1" xfId="0" applyFont="1" applyFill="1" applyBorder="1" applyAlignment="1"/>
    <xf numFmtId="0" fontId="2" fillId="3" borderId="1" xfId="0" applyFont="1" applyFill="1" applyBorder="1" applyAlignment="1">
      <alignment wrapText="1"/>
    </xf>
    <xf numFmtId="0" fontId="2" fillId="3" borderId="1" xfId="0" applyFont="1" applyFill="1" applyBorder="1" applyAlignment="1">
      <alignment horizontal="right" wrapText="1"/>
    </xf>
    <xf numFmtId="0" fontId="0" fillId="0" borderId="0" xfId="0" quotePrefix="1"/>
    <xf numFmtId="0" fontId="5" fillId="0" borderId="0" xfId="0" applyFont="1"/>
    <xf numFmtId="164" fontId="0" fillId="0" borderId="0" xfId="0" quotePrefix="1" applyNumberFormat="1" applyAlignment="1"/>
    <xf numFmtId="164" fontId="5" fillId="0" borderId="0" xfId="0" quotePrefix="1" applyNumberFormat="1" applyFont="1" applyBorder="1" applyAlignment="1"/>
    <xf numFmtId="164" fontId="5" fillId="0" borderId="0" xfId="0" applyNumberFormat="1" applyFont="1" applyAlignment="1"/>
    <xf numFmtId="0" fontId="0" fillId="2" borderId="1" xfId="0" applyFill="1" applyBorder="1" applyAlignment="1" applyProtection="1">
      <protection locked="0"/>
    </xf>
    <xf numFmtId="164" fontId="0" fillId="2" borderId="1" xfId="0" quotePrefix="1" applyNumberFormat="1" applyFill="1" applyBorder="1" applyAlignment="1" applyProtection="1">
      <protection locked="0"/>
    </xf>
    <xf numFmtId="0" fontId="0" fillId="2" borderId="1" xfId="0" applyFill="1" applyBorder="1" applyAlignment="1" applyProtection="1">
      <alignment horizontal="right"/>
      <protection locked="0"/>
    </xf>
    <xf numFmtId="0" fontId="0" fillId="5" borderId="0" xfId="0" applyFill="1"/>
    <xf numFmtId="0" fontId="2" fillId="4" borderId="4" xfId="0" applyFont="1" applyFill="1" applyBorder="1" applyAlignment="1">
      <alignment horizontal="left" vertical="top"/>
    </xf>
    <xf numFmtId="0" fontId="2" fillId="4" borderId="3" xfId="0" applyFont="1" applyFill="1" applyBorder="1" applyAlignment="1">
      <alignment horizontal="left" vertical="top"/>
    </xf>
    <xf numFmtId="9" fontId="0" fillId="2" borderId="1" xfId="0" quotePrefix="1" applyNumberFormat="1" applyFill="1" applyBorder="1" applyAlignment="1" applyProtection="1">
      <protection locked="0"/>
    </xf>
    <xf numFmtId="164" fontId="0" fillId="0" borderId="0" xfId="0" quotePrefix="1" applyNumberFormat="1" applyFill="1" applyBorder="1" applyAlignment="1" applyProtection="1">
      <protection locked="0"/>
    </xf>
    <xf numFmtId="164" fontId="0" fillId="0" borderId="0" xfId="0" quotePrefix="1" applyNumberFormat="1" applyFill="1" applyBorder="1" applyAlignment="1"/>
    <xf numFmtId="9" fontId="0" fillId="2" borderId="1" xfId="3" quotePrefix="1" applyFont="1" applyFill="1" applyBorder="1" applyAlignment="1" applyProtection="1">
      <protection locked="0"/>
    </xf>
    <xf numFmtId="0" fontId="0" fillId="0" borderId="0" xfId="0" applyAlignment="1">
      <alignment horizontal="right"/>
    </xf>
    <xf numFmtId="14" fontId="0" fillId="0" borderId="0" xfId="0" applyNumberFormat="1"/>
    <xf numFmtId="0" fontId="0" fillId="0" borderId="0" xfId="0" applyAlignment="1">
      <alignment vertical="center" wrapText="1"/>
    </xf>
    <xf numFmtId="0" fontId="5" fillId="0" borderId="0" xfId="0" applyFont="1" applyAlignment="1">
      <alignment vertical="center" wrapText="1"/>
    </xf>
    <xf numFmtId="164"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49" fontId="0" fillId="2" borderId="1" xfId="0" quotePrefix="1" applyNumberFormat="1" applyFill="1" applyBorder="1" applyAlignment="1" applyProtection="1">
      <alignment horizontal="center"/>
      <protection locked="0"/>
    </xf>
    <xf numFmtId="0" fontId="2" fillId="4" borderId="3" xfId="0" applyFont="1" applyFill="1" applyBorder="1" applyAlignment="1">
      <alignment horizontal="left" vertical="top"/>
    </xf>
    <xf numFmtId="0" fontId="2" fillId="4" borderId="4" xfId="0" applyFont="1" applyFill="1" applyBorder="1" applyAlignment="1">
      <alignment horizontal="left"/>
    </xf>
    <xf numFmtId="0" fontId="4" fillId="5" borderId="5" xfId="1" applyFill="1" applyBorder="1"/>
    <xf numFmtId="0" fontId="0" fillId="5" borderId="6" xfId="0" applyFill="1" applyBorder="1"/>
    <xf numFmtId="0" fontId="0" fillId="5" borderId="7" xfId="0" applyFill="1" applyBorder="1"/>
    <xf numFmtId="0" fontId="0" fillId="5" borderId="8" xfId="0" applyFill="1" applyBorder="1"/>
    <xf numFmtId="0" fontId="8" fillId="5" borderId="7" xfId="2" applyFont="1" applyFill="1" applyBorder="1"/>
    <xf numFmtId="0" fontId="0" fillId="5" borderId="10" xfId="0" applyFill="1" applyBorder="1"/>
    <xf numFmtId="0" fontId="6" fillId="5" borderId="11" xfId="2" applyFill="1" applyBorder="1" applyAlignment="1">
      <alignment horizontal="center"/>
    </xf>
    <xf numFmtId="0" fontId="0" fillId="5" borderId="12" xfId="0" applyFill="1" applyBorder="1"/>
    <xf numFmtId="0" fontId="8" fillId="5" borderId="13" xfId="2" applyFont="1" applyFill="1" applyBorder="1"/>
    <xf numFmtId="0" fontId="0" fillId="5" borderId="14" xfId="0" applyFill="1" applyBorder="1"/>
    <xf numFmtId="0" fontId="6" fillId="5" borderId="7" xfId="2" applyFill="1" applyBorder="1" applyAlignment="1" applyProtection="1">
      <alignment horizontal="left"/>
      <protection locked="0"/>
    </xf>
    <xf numFmtId="0" fontId="6" fillId="5" borderId="11" xfId="2" applyFill="1" applyBorder="1" applyAlignment="1" applyProtection="1">
      <alignment horizontal="left"/>
      <protection locked="0"/>
    </xf>
    <xf numFmtId="0" fontId="9" fillId="0" borderId="0" xfId="0" applyFont="1"/>
    <xf numFmtId="0" fontId="2" fillId="4" borderId="2" xfId="0" applyFont="1" applyFill="1" applyBorder="1" applyAlignment="1">
      <alignment horizontal="left"/>
    </xf>
    <xf numFmtId="0" fontId="2" fillId="4" borderId="3" xfId="0" applyFont="1" applyFill="1" applyBorder="1" applyAlignment="1">
      <alignment horizontal="left"/>
    </xf>
    <xf numFmtId="0" fontId="0" fillId="0" borderId="0" xfId="0" applyFill="1"/>
    <xf numFmtId="0" fontId="0" fillId="5" borderId="7" xfId="0" applyFill="1" applyBorder="1" applyAlignment="1">
      <alignment horizontal="left" wrapText="1"/>
    </xf>
    <xf numFmtId="0" fontId="6" fillId="5" borderId="9" xfId="2" applyFill="1" applyBorder="1" applyProtection="1">
      <protection locked="0"/>
    </xf>
  </cellXfs>
  <cellStyles count="4">
    <cellStyle name="Hyperlänk" xfId="2" builtinId="8"/>
    <cellStyle name="Normal" xfId="0" builtinId="0"/>
    <cellStyle name="Procent" xfId="3" builtinId="5"/>
    <cellStyle name="Rubrik" xfId="1" builtinId="15"/>
  </cellStyles>
  <dxfs count="16">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auto="1"/>
      </font>
      <fill>
        <patternFill patternType="solid">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auto="1"/>
      </font>
      <fill>
        <patternFill patternType="solid">
          <bgColor rgb="FFFF0000"/>
        </patternFill>
      </fill>
    </dxf>
    <dxf>
      <font>
        <color auto="1"/>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LS/L&#228;rarl&#246;nelyftet/Planering%208.1.1/Information%20och%20kommunikation/Webben/R&#228;knehj&#228;lp/R&#228;knehj&#228;lp%20f&#246;r%20L&#228;rarl&#246;nelyftet%20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om räknehjälpen"/>
      <sheetName val="Räknehjälp för små huvudmän"/>
      <sheetName val="Räknehjälp för stora huvudmän"/>
      <sheetName val="Datum"/>
    </sheetNames>
    <sheetDataSet>
      <sheetData sheetId="0"/>
      <sheetData sheetId="1"/>
      <sheetData sheetId="2"/>
      <sheetData sheetId="3">
        <row r="1">
          <cell r="F1">
            <v>7</v>
          </cell>
          <cell r="G1">
            <v>1</v>
          </cell>
          <cell r="K1">
            <v>42917</v>
          </cell>
          <cell r="M1">
            <v>42917</v>
          </cell>
        </row>
        <row r="2">
          <cell r="F2">
            <v>8</v>
          </cell>
          <cell r="G2">
            <v>2</v>
          </cell>
          <cell r="K2">
            <v>42918</v>
          </cell>
          <cell r="M2">
            <v>42918</v>
          </cell>
        </row>
        <row r="3">
          <cell r="F3">
            <v>9</v>
          </cell>
          <cell r="G3">
            <v>3</v>
          </cell>
          <cell r="K3">
            <v>42919</v>
          </cell>
          <cell r="M3">
            <v>42919</v>
          </cell>
        </row>
        <row r="4">
          <cell r="F4">
            <v>10</v>
          </cell>
          <cell r="G4">
            <v>4</v>
          </cell>
          <cell r="K4">
            <v>42920</v>
          </cell>
          <cell r="M4">
            <v>42920</v>
          </cell>
        </row>
        <row r="5">
          <cell r="F5">
            <v>11</v>
          </cell>
          <cell r="G5">
            <v>5</v>
          </cell>
          <cell r="K5">
            <v>42921</v>
          </cell>
          <cell r="M5">
            <v>42921</v>
          </cell>
        </row>
        <row r="6">
          <cell r="F6">
            <v>12</v>
          </cell>
          <cell r="G6">
            <v>6</v>
          </cell>
          <cell r="K6">
            <v>42922</v>
          </cell>
          <cell r="M6">
            <v>42922</v>
          </cell>
        </row>
        <row r="7">
          <cell r="G7">
            <v>7</v>
          </cell>
          <cell r="K7">
            <v>42923</v>
          </cell>
          <cell r="M7">
            <v>42923</v>
          </cell>
        </row>
        <row r="8">
          <cell r="G8">
            <v>8</v>
          </cell>
          <cell r="K8">
            <v>42924</v>
          </cell>
          <cell r="M8">
            <v>42924</v>
          </cell>
        </row>
        <row r="9">
          <cell r="G9">
            <v>9</v>
          </cell>
          <cell r="K9">
            <v>42925</v>
          </cell>
          <cell r="M9">
            <v>42925</v>
          </cell>
        </row>
        <row r="10">
          <cell r="G10">
            <v>10</v>
          </cell>
          <cell r="K10">
            <v>42926</v>
          </cell>
          <cell r="M10">
            <v>42926</v>
          </cell>
        </row>
        <row r="11">
          <cell r="G11">
            <v>11</v>
          </cell>
          <cell r="K11">
            <v>42927</v>
          </cell>
          <cell r="M11">
            <v>42927</v>
          </cell>
        </row>
        <row r="12">
          <cell r="G12">
            <v>12</v>
          </cell>
          <cell r="K12">
            <v>42928</v>
          </cell>
          <cell r="M12">
            <v>42928</v>
          </cell>
        </row>
        <row r="13">
          <cell r="G13">
            <v>13</v>
          </cell>
          <cell r="K13">
            <v>42929</v>
          </cell>
          <cell r="M13">
            <v>42929</v>
          </cell>
        </row>
        <row r="14">
          <cell r="G14">
            <v>14</v>
          </cell>
          <cell r="K14">
            <v>42930</v>
          </cell>
          <cell r="M14">
            <v>42930</v>
          </cell>
        </row>
        <row r="15">
          <cell r="G15">
            <v>15</v>
          </cell>
          <cell r="K15">
            <v>42931</v>
          </cell>
          <cell r="M15">
            <v>42931</v>
          </cell>
        </row>
        <row r="16">
          <cell r="G16">
            <v>16</v>
          </cell>
          <cell r="K16">
            <v>42932</v>
          </cell>
          <cell r="M16">
            <v>42932</v>
          </cell>
        </row>
        <row r="17">
          <cell r="G17">
            <v>17</v>
          </cell>
          <cell r="K17">
            <v>42933</v>
          </cell>
          <cell r="M17">
            <v>42933</v>
          </cell>
        </row>
        <row r="18">
          <cell r="G18">
            <v>18</v>
          </cell>
          <cell r="K18">
            <v>42934</v>
          </cell>
          <cell r="M18">
            <v>42934</v>
          </cell>
        </row>
        <row r="19">
          <cell r="G19">
            <v>19</v>
          </cell>
          <cell r="K19">
            <v>42935</v>
          </cell>
          <cell r="M19">
            <v>42935</v>
          </cell>
        </row>
        <row r="20">
          <cell r="G20">
            <v>20</v>
          </cell>
          <cell r="K20">
            <v>42936</v>
          </cell>
          <cell r="M20">
            <v>42936</v>
          </cell>
        </row>
        <row r="21">
          <cell r="G21">
            <v>21</v>
          </cell>
          <cell r="K21">
            <v>42937</v>
          </cell>
          <cell r="M21">
            <v>42937</v>
          </cell>
        </row>
        <row r="22">
          <cell r="G22">
            <v>22</v>
          </cell>
          <cell r="K22">
            <v>42938</v>
          </cell>
          <cell r="M22">
            <v>42938</v>
          </cell>
        </row>
        <row r="23">
          <cell r="G23">
            <v>23</v>
          </cell>
          <cell r="K23">
            <v>42939</v>
          </cell>
          <cell r="M23">
            <v>42939</v>
          </cell>
        </row>
        <row r="24">
          <cell r="G24">
            <v>24</v>
          </cell>
          <cell r="K24">
            <v>42940</v>
          </cell>
          <cell r="M24">
            <v>42940</v>
          </cell>
        </row>
        <row r="25">
          <cell r="G25">
            <v>25</v>
          </cell>
          <cell r="K25">
            <v>42941</v>
          </cell>
          <cell r="M25">
            <v>42941</v>
          </cell>
        </row>
        <row r="26">
          <cell r="G26">
            <v>26</v>
          </cell>
          <cell r="K26">
            <v>42942</v>
          </cell>
          <cell r="M26">
            <v>42942</v>
          </cell>
        </row>
        <row r="27">
          <cell r="G27">
            <v>27</v>
          </cell>
          <cell r="K27">
            <v>42943</v>
          </cell>
          <cell r="M27">
            <v>42943</v>
          </cell>
        </row>
        <row r="28">
          <cell r="G28">
            <v>28</v>
          </cell>
          <cell r="K28">
            <v>42944</v>
          </cell>
          <cell r="M28">
            <v>42944</v>
          </cell>
        </row>
        <row r="29">
          <cell r="G29">
            <v>29</v>
          </cell>
          <cell r="K29">
            <v>42945</v>
          </cell>
          <cell r="M29">
            <v>42945</v>
          </cell>
        </row>
        <row r="30">
          <cell r="G30">
            <v>30</v>
          </cell>
          <cell r="K30">
            <v>42946</v>
          </cell>
          <cell r="M30">
            <v>42946</v>
          </cell>
        </row>
        <row r="31">
          <cell r="G31">
            <v>31</v>
          </cell>
          <cell r="K31">
            <v>42947</v>
          </cell>
          <cell r="M31">
            <v>42947</v>
          </cell>
        </row>
        <row r="32">
          <cell r="K32">
            <v>42948</v>
          </cell>
          <cell r="M32">
            <v>42948</v>
          </cell>
        </row>
        <row r="33">
          <cell r="K33">
            <v>42949</v>
          </cell>
          <cell r="M33">
            <v>42949</v>
          </cell>
        </row>
        <row r="34">
          <cell r="K34">
            <v>42950</v>
          </cell>
          <cell r="M34">
            <v>42950</v>
          </cell>
        </row>
        <row r="35">
          <cell r="K35">
            <v>42951</v>
          </cell>
          <cell r="M35">
            <v>42951</v>
          </cell>
        </row>
        <row r="36">
          <cell r="K36">
            <v>42952</v>
          </cell>
          <cell r="M36">
            <v>42952</v>
          </cell>
        </row>
        <row r="37">
          <cell r="K37">
            <v>42953</v>
          </cell>
          <cell r="M37">
            <v>42953</v>
          </cell>
        </row>
        <row r="38">
          <cell r="K38">
            <v>42954</v>
          </cell>
          <cell r="M38">
            <v>42954</v>
          </cell>
        </row>
        <row r="39">
          <cell r="K39">
            <v>42955</v>
          </cell>
          <cell r="M39">
            <v>42955</v>
          </cell>
        </row>
        <row r="40">
          <cell r="K40">
            <v>42956</v>
          </cell>
          <cell r="M40">
            <v>42956</v>
          </cell>
        </row>
        <row r="41">
          <cell r="K41">
            <v>42957</v>
          </cell>
          <cell r="M41">
            <v>42957</v>
          </cell>
        </row>
        <row r="42">
          <cell r="K42">
            <v>42958</v>
          </cell>
          <cell r="M42">
            <v>42958</v>
          </cell>
        </row>
        <row r="43">
          <cell r="K43">
            <v>42959</v>
          </cell>
          <cell r="M43">
            <v>42959</v>
          </cell>
        </row>
        <row r="44">
          <cell r="K44">
            <v>42960</v>
          </cell>
          <cell r="M44">
            <v>42960</v>
          </cell>
        </row>
        <row r="45">
          <cell r="K45">
            <v>42961</v>
          </cell>
          <cell r="M45">
            <v>42961</v>
          </cell>
        </row>
        <row r="46">
          <cell r="K46">
            <v>42962</v>
          </cell>
          <cell r="M46">
            <v>42962</v>
          </cell>
        </row>
        <row r="47">
          <cell r="K47">
            <v>42963</v>
          </cell>
          <cell r="M47">
            <v>42963</v>
          </cell>
        </row>
        <row r="48">
          <cell r="K48">
            <v>42964</v>
          </cell>
          <cell r="M48">
            <v>42964</v>
          </cell>
        </row>
        <row r="49">
          <cell r="K49">
            <v>42965</v>
          </cell>
          <cell r="M49">
            <v>42965</v>
          </cell>
        </row>
        <row r="50">
          <cell r="K50">
            <v>42966</v>
          </cell>
          <cell r="M50">
            <v>42966</v>
          </cell>
        </row>
        <row r="51">
          <cell r="K51">
            <v>42967</v>
          </cell>
          <cell r="M51">
            <v>42967</v>
          </cell>
        </row>
        <row r="52">
          <cell r="K52">
            <v>42968</v>
          </cell>
          <cell r="M52">
            <v>42968</v>
          </cell>
        </row>
        <row r="53">
          <cell r="K53">
            <v>42969</v>
          </cell>
          <cell r="M53">
            <v>42969</v>
          </cell>
        </row>
        <row r="54">
          <cell r="K54">
            <v>42970</v>
          </cell>
          <cell r="M54">
            <v>42970</v>
          </cell>
        </row>
        <row r="55">
          <cell r="K55">
            <v>42971</v>
          </cell>
          <cell r="M55">
            <v>42971</v>
          </cell>
        </row>
        <row r="56">
          <cell r="K56">
            <v>42972</v>
          </cell>
          <cell r="M56">
            <v>42972</v>
          </cell>
        </row>
        <row r="57">
          <cell r="K57">
            <v>42973</v>
          </cell>
          <cell r="M57">
            <v>42973</v>
          </cell>
        </row>
        <row r="58">
          <cell r="K58">
            <v>42974</v>
          </cell>
          <cell r="M58">
            <v>42974</v>
          </cell>
        </row>
        <row r="59">
          <cell r="K59">
            <v>42975</v>
          </cell>
          <cell r="M59">
            <v>42975</v>
          </cell>
        </row>
        <row r="60">
          <cell r="K60">
            <v>42976</v>
          </cell>
          <cell r="M60">
            <v>42976</v>
          </cell>
        </row>
        <row r="61">
          <cell r="K61">
            <v>42977</v>
          </cell>
          <cell r="M61">
            <v>42977</v>
          </cell>
        </row>
        <row r="62">
          <cell r="K62">
            <v>42978</v>
          </cell>
          <cell r="M62">
            <v>42978</v>
          </cell>
        </row>
        <row r="63">
          <cell r="K63">
            <v>42979</v>
          </cell>
          <cell r="M63">
            <v>42979</v>
          </cell>
        </row>
        <row r="64">
          <cell r="K64">
            <v>42980</v>
          </cell>
          <cell r="M64">
            <v>42980</v>
          </cell>
        </row>
        <row r="65">
          <cell r="K65">
            <v>42981</v>
          </cell>
          <cell r="M65">
            <v>42981</v>
          </cell>
        </row>
        <row r="66">
          <cell r="K66">
            <v>42982</v>
          </cell>
          <cell r="M66">
            <v>42982</v>
          </cell>
        </row>
        <row r="67">
          <cell r="K67">
            <v>42983</v>
          </cell>
          <cell r="M67">
            <v>42983</v>
          </cell>
        </row>
        <row r="68">
          <cell r="K68">
            <v>42984</v>
          </cell>
          <cell r="M68">
            <v>42984</v>
          </cell>
        </row>
        <row r="69">
          <cell r="K69">
            <v>42985</v>
          </cell>
          <cell r="M69">
            <v>42985</v>
          </cell>
        </row>
        <row r="70">
          <cell r="K70">
            <v>42986</v>
          </cell>
          <cell r="M70">
            <v>42986</v>
          </cell>
        </row>
        <row r="71">
          <cell r="K71">
            <v>42987</v>
          </cell>
          <cell r="M71">
            <v>42987</v>
          </cell>
        </row>
        <row r="72">
          <cell r="K72">
            <v>42988</v>
          </cell>
          <cell r="M72">
            <v>42988</v>
          </cell>
        </row>
        <row r="73">
          <cell r="K73">
            <v>42989</v>
          </cell>
          <cell r="M73">
            <v>42989</v>
          </cell>
        </row>
        <row r="74">
          <cell r="K74">
            <v>42990</v>
          </cell>
          <cell r="M74">
            <v>42990</v>
          </cell>
        </row>
        <row r="75">
          <cell r="K75">
            <v>42991</v>
          </cell>
          <cell r="M75">
            <v>42991</v>
          </cell>
        </row>
        <row r="76">
          <cell r="K76">
            <v>42992</v>
          </cell>
          <cell r="M76">
            <v>42992</v>
          </cell>
        </row>
        <row r="77">
          <cell r="K77">
            <v>42993</v>
          </cell>
          <cell r="M77">
            <v>42993</v>
          </cell>
        </row>
        <row r="78">
          <cell r="K78">
            <v>42994</v>
          </cell>
          <cell r="M78">
            <v>42994</v>
          </cell>
        </row>
        <row r="79">
          <cell r="K79">
            <v>42995</v>
          </cell>
          <cell r="M79">
            <v>42995</v>
          </cell>
        </row>
        <row r="80">
          <cell r="K80">
            <v>42996</v>
          </cell>
          <cell r="M80">
            <v>42996</v>
          </cell>
        </row>
        <row r="81">
          <cell r="K81">
            <v>42997</v>
          </cell>
          <cell r="M81">
            <v>42997</v>
          </cell>
        </row>
        <row r="82">
          <cell r="K82">
            <v>42998</v>
          </cell>
          <cell r="M82">
            <v>42998</v>
          </cell>
        </row>
        <row r="83">
          <cell r="K83">
            <v>42999</v>
          </cell>
          <cell r="M83">
            <v>42999</v>
          </cell>
        </row>
        <row r="84">
          <cell r="K84">
            <v>43000</v>
          </cell>
          <cell r="M84">
            <v>43000</v>
          </cell>
        </row>
        <row r="85">
          <cell r="K85">
            <v>43001</v>
          </cell>
          <cell r="M85">
            <v>43001</v>
          </cell>
        </row>
        <row r="86">
          <cell r="K86">
            <v>43002</v>
          </cell>
          <cell r="M86">
            <v>43002</v>
          </cell>
        </row>
        <row r="87">
          <cell r="K87">
            <v>43003</v>
          </cell>
          <cell r="M87">
            <v>43003</v>
          </cell>
        </row>
        <row r="88">
          <cell r="K88">
            <v>43004</v>
          </cell>
          <cell r="M88">
            <v>43004</v>
          </cell>
        </row>
        <row r="89">
          <cell r="K89">
            <v>43005</v>
          </cell>
          <cell r="M89">
            <v>43005</v>
          </cell>
        </row>
        <row r="90">
          <cell r="K90">
            <v>43006</v>
          </cell>
          <cell r="M90">
            <v>43006</v>
          </cell>
        </row>
        <row r="91">
          <cell r="K91">
            <v>43007</v>
          </cell>
          <cell r="M91">
            <v>43007</v>
          </cell>
        </row>
        <row r="92">
          <cell r="K92">
            <v>43008</v>
          </cell>
          <cell r="M92">
            <v>43008</v>
          </cell>
        </row>
        <row r="93">
          <cell r="K93">
            <v>43009</v>
          </cell>
          <cell r="M93">
            <v>43009</v>
          </cell>
        </row>
        <row r="94">
          <cell r="K94">
            <v>43010</v>
          </cell>
          <cell r="M94">
            <v>43010</v>
          </cell>
        </row>
        <row r="95">
          <cell r="K95">
            <v>43011</v>
          </cell>
          <cell r="M95">
            <v>43011</v>
          </cell>
        </row>
        <row r="96">
          <cell r="K96">
            <v>43012</v>
          </cell>
          <cell r="M96">
            <v>43012</v>
          </cell>
        </row>
        <row r="97">
          <cell r="K97">
            <v>43013</v>
          </cell>
          <cell r="M97">
            <v>43013</v>
          </cell>
        </row>
        <row r="98">
          <cell r="K98">
            <v>43014</v>
          </cell>
          <cell r="M98">
            <v>43014</v>
          </cell>
        </row>
        <row r="99">
          <cell r="K99">
            <v>43015</v>
          </cell>
          <cell r="M99">
            <v>43015</v>
          </cell>
        </row>
        <row r="100">
          <cell r="K100">
            <v>43016</v>
          </cell>
          <cell r="M100">
            <v>43016</v>
          </cell>
        </row>
        <row r="101">
          <cell r="K101">
            <v>43017</v>
          </cell>
          <cell r="M101">
            <v>43017</v>
          </cell>
        </row>
        <row r="102">
          <cell r="K102">
            <v>43018</v>
          </cell>
          <cell r="M102">
            <v>43018</v>
          </cell>
        </row>
        <row r="103">
          <cell r="K103">
            <v>43019</v>
          </cell>
          <cell r="M103">
            <v>43019</v>
          </cell>
        </row>
        <row r="104">
          <cell r="K104">
            <v>43020</v>
          </cell>
          <cell r="M104">
            <v>43020</v>
          </cell>
        </row>
        <row r="105">
          <cell r="K105">
            <v>43021</v>
          </cell>
          <cell r="M105">
            <v>43021</v>
          </cell>
        </row>
        <row r="106">
          <cell r="K106">
            <v>43022</v>
          </cell>
          <cell r="M106">
            <v>43022</v>
          </cell>
        </row>
        <row r="107">
          <cell r="K107">
            <v>43023</v>
          </cell>
          <cell r="M107">
            <v>43023</v>
          </cell>
        </row>
        <row r="108">
          <cell r="K108">
            <v>43024</v>
          </cell>
          <cell r="M108">
            <v>43024</v>
          </cell>
        </row>
        <row r="109">
          <cell r="K109">
            <v>43025</v>
          </cell>
          <cell r="M109">
            <v>43025</v>
          </cell>
        </row>
        <row r="110">
          <cell r="K110">
            <v>43026</v>
          </cell>
          <cell r="M110">
            <v>43026</v>
          </cell>
        </row>
        <row r="111">
          <cell r="K111">
            <v>43027</v>
          </cell>
          <cell r="M111">
            <v>43027</v>
          </cell>
        </row>
        <row r="112">
          <cell r="K112">
            <v>43028</v>
          </cell>
          <cell r="M112">
            <v>43028</v>
          </cell>
        </row>
        <row r="113">
          <cell r="K113">
            <v>43029</v>
          </cell>
          <cell r="M113">
            <v>43029</v>
          </cell>
        </row>
        <row r="114">
          <cell r="K114">
            <v>43030</v>
          </cell>
          <cell r="M114">
            <v>43030</v>
          </cell>
        </row>
        <row r="115">
          <cell r="K115">
            <v>43031</v>
          </cell>
          <cell r="M115">
            <v>43031</v>
          </cell>
        </row>
        <row r="116">
          <cell r="K116">
            <v>43032</v>
          </cell>
          <cell r="M116">
            <v>43032</v>
          </cell>
        </row>
        <row r="117">
          <cell r="K117">
            <v>43033</v>
          </cell>
          <cell r="M117">
            <v>43033</v>
          </cell>
        </row>
        <row r="118">
          <cell r="K118">
            <v>43034</v>
          </cell>
          <cell r="M118">
            <v>43034</v>
          </cell>
        </row>
        <row r="119">
          <cell r="K119">
            <v>43035</v>
          </cell>
          <cell r="M119">
            <v>43035</v>
          </cell>
        </row>
        <row r="120">
          <cell r="K120">
            <v>43036</v>
          </cell>
          <cell r="M120">
            <v>43036</v>
          </cell>
        </row>
        <row r="121">
          <cell r="K121">
            <v>43037</v>
          </cell>
          <cell r="M121">
            <v>43037</v>
          </cell>
        </row>
        <row r="122">
          <cell r="K122">
            <v>43038</v>
          </cell>
          <cell r="M122">
            <v>43038</v>
          </cell>
        </row>
        <row r="123">
          <cell r="K123">
            <v>43039</v>
          </cell>
          <cell r="M123">
            <v>43039</v>
          </cell>
        </row>
        <row r="124">
          <cell r="K124">
            <v>43040</v>
          </cell>
          <cell r="M124">
            <v>43040</v>
          </cell>
        </row>
        <row r="125">
          <cell r="K125">
            <v>43041</v>
          </cell>
          <cell r="M125">
            <v>43041</v>
          </cell>
        </row>
        <row r="126">
          <cell r="K126">
            <v>43042</v>
          </cell>
          <cell r="M126">
            <v>43042</v>
          </cell>
        </row>
        <row r="127">
          <cell r="K127">
            <v>43043</v>
          </cell>
          <cell r="M127">
            <v>43043</v>
          </cell>
        </row>
        <row r="128">
          <cell r="K128">
            <v>43044</v>
          </cell>
          <cell r="M128">
            <v>43044</v>
          </cell>
        </row>
        <row r="129">
          <cell r="K129">
            <v>43045</v>
          </cell>
          <cell r="M129">
            <v>43045</v>
          </cell>
        </row>
        <row r="130">
          <cell r="K130">
            <v>43046</v>
          </cell>
          <cell r="M130">
            <v>43046</v>
          </cell>
        </row>
        <row r="131">
          <cell r="K131">
            <v>43047</v>
          </cell>
          <cell r="M131">
            <v>43047</v>
          </cell>
        </row>
        <row r="132">
          <cell r="K132">
            <v>43048</v>
          </cell>
          <cell r="M132">
            <v>43048</v>
          </cell>
        </row>
        <row r="133">
          <cell r="K133">
            <v>43049</v>
          </cell>
          <cell r="M133">
            <v>43049</v>
          </cell>
        </row>
        <row r="134">
          <cell r="K134">
            <v>43050</v>
          </cell>
          <cell r="M134">
            <v>43050</v>
          </cell>
        </row>
        <row r="135">
          <cell r="K135">
            <v>43051</v>
          </cell>
          <cell r="M135">
            <v>43051</v>
          </cell>
        </row>
        <row r="136">
          <cell r="K136">
            <v>43052</v>
          </cell>
          <cell r="M136">
            <v>43052</v>
          </cell>
        </row>
        <row r="137">
          <cell r="K137">
            <v>43053</v>
          </cell>
          <cell r="M137">
            <v>43053</v>
          </cell>
        </row>
        <row r="138">
          <cell r="K138">
            <v>43054</v>
          </cell>
          <cell r="M138">
            <v>43054</v>
          </cell>
        </row>
        <row r="139">
          <cell r="K139">
            <v>43055</v>
          </cell>
          <cell r="M139">
            <v>43055</v>
          </cell>
        </row>
        <row r="140">
          <cell r="K140">
            <v>43056</v>
          </cell>
          <cell r="M140">
            <v>43056</v>
          </cell>
        </row>
        <row r="141">
          <cell r="K141">
            <v>43057</v>
          </cell>
          <cell r="M141">
            <v>43057</v>
          </cell>
        </row>
        <row r="142">
          <cell r="K142">
            <v>43058</v>
          </cell>
          <cell r="M142">
            <v>43058</v>
          </cell>
        </row>
        <row r="143">
          <cell r="K143">
            <v>43059</v>
          </cell>
          <cell r="M143">
            <v>43059</v>
          </cell>
        </row>
        <row r="144">
          <cell r="K144">
            <v>43060</v>
          </cell>
          <cell r="M144">
            <v>43060</v>
          </cell>
        </row>
        <row r="145">
          <cell r="K145">
            <v>43061</v>
          </cell>
          <cell r="M145">
            <v>43061</v>
          </cell>
        </row>
        <row r="146">
          <cell r="K146">
            <v>43062</v>
          </cell>
          <cell r="M146">
            <v>43062</v>
          </cell>
        </row>
        <row r="147">
          <cell r="K147">
            <v>43063</v>
          </cell>
          <cell r="M147">
            <v>43063</v>
          </cell>
        </row>
        <row r="148">
          <cell r="K148">
            <v>43064</v>
          </cell>
          <cell r="M148">
            <v>43064</v>
          </cell>
        </row>
        <row r="149">
          <cell r="K149">
            <v>43065</v>
          </cell>
          <cell r="M149">
            <v>43065</v>
          </cell>
        </row>
        <row r="150">
          <cell r="K150">
            <v>43066</v>
          </cell>
          <cell r="M150">
            <v>43066</v>
          </cell>
        </row>
        <row r="151">
          <cell r="K151">
            <v>43067</v>
          </cell>
          <cell r="M151">
            <v>43067</v>
          </cell>
        </row>
        <row r="152">
          <cell r="K152">
            <v>43068</v>
          </cell>
          <cell r="M152">
            <v>43068</v>
          </cell>
        </row>
        <row r="153">
          <cell r="K153">
            <v>43069</v>
          </cell>
          <cell r="M153">
            <v>43069</v>
          </cell>
        </row>
        <row r="154">
          <cell r="K154">
            <v>43070</v>
          </cell>
          <cell r="M154">
            <v>43070</v>
          </cell>
        </row>
        <row r="155">
          <cell r="K155">
            <v>43071</v>
          </cell>
          <cell r="M155">
            <v>43071</v>
          </cell>
        </row>
        <row r="156">
          <cell r="K156">
            <v>43072</v>
          </cell>
          <cell r="M156">
            <v>43072</v>
          </cell>
        </row>
        <row r="157">
          <cell r="K157">
            <v>43073</v>
          </cell>
          <cell r="M157">
            <v>43073</v>
          </cell>
        </row>
        <row r="158">
          <cell r="K158">
            <v>43074</v>
          </cell>
          <cell r="M158">
            <v>43074</v>
          </cell>
        </row>
        <row r="159">
          <cell r="K159">
            <v>43075</v>
          </cell>
          <cell r="M159">
            <v>43075</v>
          </cell>
        </row>
        <row r="160">
          <cell r="K160">
            <v>43076</v>
          </cell>
          <cell r="M160">
            <v>43076</v>
          </cell>
        </row>
        <row r="161">
          <cell r="K161">
            <v>43077</v>
          </cell>
          <cell r="M161">
            <v>43077</v>
          </cell>
        </row>
        <row r="162">
          <cell r="K162">
            <v>43078</v>
          </cell>
          <cell r="M162">
            <v>43078</v>
          </cell>
        </row>
        <row r="163">
          <cell r="K163">
            <v>43079</v>
          </cell>
          <cell r="M163">
            <v>43079</v>
          </cell>
        </row>
        <row r="164">
          <cell r="K164">
            <v>43080</v>
          </cell>
          <cell r="M164">
            <v>43080</v>
          </cell>
        </row>
        <row r="165">
          <cell r="K165">
            <v>43081</v>
          </cell>
          <cell r="M165">
            <v>43081</v>
          </cell>
        </row>
        <row r="166">
          <cell r="K166">
            <v>43082</v>
          </cell>
          <cell r="M166">
            <v>43082</v>
          </cell>
        </row>
        <row r="167">
          <cell r="K167">
            <v>43083</v>
          </cell>
          <cell r="M167">
            <v>43083</v>
          </cell>
        </row>
        <row r="168">
          <cell r="K168">
            <v>43084</v>
          </cell>
          <cell r="M168">
            <v>43084</v>
          </cell>
        </row>
        <row r="169">
          <cell r="K169">
            <v>43085</v>
          </cell>
          <cell r="M169">
            <v>43085</v>
          </cell>
        </row>
        <row r="170">
          <cell r="K170">
            <v>43086</v>
          </cell>
          <cell r="M170">
            <v>43086</v>
          </cell>
        </row>
        <row r="171">
          <cell r="K171">
            <v>43087</v>
          </cell>
          <cell r="M171">
            <v>43087</v>
          </cell>
        </row>
        <row r="172">
          <cell r="K172">
            <v>43088</v>
          </cell>
          <cell r="M172">
            <v>43088</v>
          </cell>
        </row>
        <row r="173">
          <cell r="K173">
            <v>43089</v>
          </cell>
          <cell r="M173">
            <v>43089</v>
          </cell>
        </row>
        <row r="174">
          <cell r="K174">
            <v>43090</v>
          </cell>
          <cell r="M174">
            <v>43090</v>
          </cell>
        </row>
        <row r="175">
          <cell r="K175">
            <v>43091</v>
          </cell>
          <cell r="M175">
            <v>43091</v>
          </cell>
        </row>
        <row r="176">
          <cell r="K176">
            <v>43092</v>
          </cell>
          <cell r="M176">
            <v>43092</v>
          </cell>
        </row>
        <row r="177">
          <cell r="K177">
            <v>43093</v>
          </cell>
          <cell r="M177">
            <v>43093</v>
          </cell>
        </row>
        <row r="178">
          <cell r="K178">
            <v>43094</v>
          </cell>
          <cell r="M178">
            <v>43094</v>
          </cell>
        </row>
        <row r="179">
          <cell r="K179">
            <v>43095</v>
          </cell>
          <cell r="M179">
            <v>43095</v>
          </cell>
        </row>
        <row r="180">
          <cell r="K180">
            <v>43096</v>
          </cell>
          <cell r="M180">
            <v>43096</v>
          </cell>
        </row>
        <row r="181">
          <cell r="K181">
            <v>43097</v>
          </cell>
          <cell r="M181">
            <v>43097</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kolverket.se/skolutveckling/statsbidra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tabSelected="1" workbookViewId="0">
      <selection activeCell="A12" sqref="A12"/>
    </sheetView>
  </sheetViews>
  <sheetFormatPr defaultColWidth="0" defaultRowHeight="15" zeroHeight="1" x14ac:dyDescent="0.25"/>
  <cols>
    <col min="1" max="1" width="115.5703125" style="29" customWidth="1"/>
    <col min="2" max="2" width="9.140625" style="29" hidden="1" customWidth="1"/>
    <col min="3" max="16384" width="9.140625" style="29" hidden="1"/>
  </cols>
  <sheetData>
    <row r="1" spans="1:2" ht="23.25" thickTop="1" x14ac:dyDescent="0.3">
      <c r="A1" s="45" t="s">
        <v>15</v>
      </c>
      <c r="B1" s="46"/>
    </row>
    <row r="2" spans="1:2" x14ac:dyDescent="0.25">
      <c r="A2" s="47"/>
      <c r="B2" s="48"/>
    </row>
    <row r="3" spans="1:2" ht="305.25" customHeight="1" x14ac:dyDescent="0.25">
      <c r="A3" s="61" t="s">
        <v>45</v>
      </c>
      <c r="B3" s="48"/>
    </row>
    <row r="4" spans="1:2" ht="15.75" thickBot="1" x14ac:dyDescent="0.3">
      <c r="A4" s="51"/>
      <c r="B4" s="52"/>
    </row>
    <row r="5" spans="1:2" ht="15.75" thickTop="1" x14ac:dyDescent="0.25">
      <c r="A5" s="49" t="s">
        <v>38</v>
      </c>
      <c r="B5" s="48"/>
    </row>
    <row r="6" spans="1:2" ht="18.75" customHeight="1" x14ac:dyDescent="0.25">
      <c r="A6" s="55" t="s">
        <v>39</v>
      </c>
      <c r="B6" s="48"/>
    </row>
    <row r="7" spans="1:2" ht="26.25" customHeight="1" thickBot="1" x14ac:dyDescent="0.3">
      <c r="A7" s="55" t="s">
        <v>40</v>
      </c>
      <c r="B7" s="48"/>
    </row>
    <row r="8" spans="1:2" ht="15.75" thickTop="1" x14ac:dyDescent="0.25">
      <c r="A8" s="53" t="s">
        <v>41</v>
      </c>
      <c r="B8" s="54"/>
    </row>
    <row r="9" spans="1:2" ht="18.75" customHeight="1" x14ac:dyDescent="0.25">
      <c r="A9" s="55" t="s">
        <v>39</v>
      </c>
      <c r="B9" s="48"/>
    </row>
    <row r="10" spans="1:2" ht="18.75" customHeight="1" thickBot="1" x14ac:dyDescent="0.3">
      <c r="A10" s="56" t="s">
        <v>40</v>
      </c>
      <c r="B10" s="52"/>
    </row>
    <row r="11" spans="1:2" ht="15.75" thickTop="1" x14ac:dyDescent="0.25">
      <c r="A11" s="47"/>
      <c r="B11" s="48"/>
    </row>
    <row r="12" spans="1:2" x14ac:dyDescent="0.25">
      <c r="A12" s="60" t="s">
        <v>43</v>
      </c>
      <c r="B12" s="48"/>
    </row>
    <row r="13" spans="1:2" ht="15.75" thickBot="1" x14ac:dyDescent="0.3">
      <c r="A13" s="62" t="s">
        <v>44</v>
      </c>
      <c r="B13" s="48"/>
    </row>
    <row r="14" spans="1:2" ht="16.5" thickTop="1" thickBot="1" x14ac:dyDescent="0.3">
      <c r="B14" s="50"/>
    </row>
    <row r="15" spans="1:2" ht="15.75" hidden="1" thickTop="1" x14ac:dyDescent="0.25"/>
    <row r="16" spans="1:2" ht="15.75" thickTop="1" x14ac:dyDescent="0.25"/>
    <row r="17" x14ac:dyDescent="0.25"/>
    <row r="18" x14ac:dyDescent="0.25"/>
    <row r="19" x14ac:dyDescent="0.25"/>
    <row r="20" x14ac:dyDescent="0.25"/>
    <row r="21" x14ac:dyDescent="0.25"/>
    <row r="22" x14ac:dyDescent="0.25"/>
    <row r="23" x14ac:dyDescent="0.25"/>
  </sheetData>
  <sheetProtection algorithmName="SHA-512" hashValue="Mt+EF6EP5KDouaLV0mWRqAtoZqOY9eQP0pJFfT7b32jPc2+dzM2glBpcrBwBTtz7mmGRMgC5oPeXQlr/R5Wj2g==" saltValue="VGU9tXHcM1CA4ZA+X9iO0A==" spinCount="100000" sheet="1" objects="1" scenarios="1"/>
  <hyperlinks>
    <hyperlink ref="A6" location="'Små huvudmän - Vår'!A1" display="Små huvudmän" xr:uid="{70E28EB6-FC4E-4211-AC76-A95E0B8A72CC}"/>
    <hyperlink ref="A7" location="'Stora huvudmän - Vår'!A1" display="Stora huvudmän" xr:uid="{07E92FF6-562A-4733-9FD1-B1877891CFC5}"/>
    <hyperlink ref="A9" location="'Små huvudmän - Höst'!A1" display="Små huvudmän" xr:uid="{2ED63EB1-75B5-4C29-A22D-6CD7A50E87B2}"/>
    <hyperlink ref="A10" location="'Stora huvudmän - Höst'!A1" display="Stora huvudmän" xr:uid="{6636C40E-A2F2-4859-A92E-E74A55E80078}"/>
    <hyperlink ref="A13" r:id="rId1" location="Filterrubrik" xr:uid="{660FE07A-4FD9-4A15-86A1-0520D22EBF3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workbookViewId="0">
      <selection activeCell="D11" sqref="D11"/>
    </sheetView>
  </sheetViews>
  <sheetFormatPr defaultRowHeight="15" x14ac:dyDescent="0.25"/>
  <cols>
    <col min="1" max="1" width="38.42578125" style="4" bestFit="1" customWidth="1"/>
    <col min="2" max="7" width="19.5703125" style="3" customWidth="1"/>
    <col min="8" max="8" width="16.5703125" customWidth="1"/>
    <col min="10" max="10" width="21.140625" customWidth="1"/>
    <col min="11" max="11" width="12.7109375" bestFit="1" customWidth="1"/>
  </cols>
  <sheetData>
    <row r="1" spans="1:14" x14ac:dyDescent="0.25">
      <c r="A1" s="15" t="s">
        <v>37</v>
      </c>
      <c r="B1" s="27"/>
      <c r="C1" s="33"/>
      <c r="D1" s="33"/>
      <c r="E1" s="33"/>
      <c r="F1" s="33"/>
      <c r="G1" s="33"/>
    </row>
    <row r="2" spans="1:14" x14ac:dyDescent="0.25">
      <c r="A2" s="16" t="s">
        <v>12</v>
      </c>
      <c r="B2" s="9">
        <f ca="1">B1-H16</f>
        <v>0</v>
      </c>
      <c r="C2" s="34"/>
      <c r="D2" s="34"/>
      <c r="E2" s="34"/>
      <c r="F2" s="34"/>
      <c r="G2" s="34"/>
    </row>
    <row r="3" spans="1:14" x14ac:dyDescent="0.25">
      <c r="A3" s="5"/>
      <c r="B3" s="6"/>
      <c r="C3" s="6"/>
      <c r="D3" s="6"/>
      <c r="E3" s="6"/>
      <c r="F3" s="6"/>
      <c r="G3" s="6"/>
    </row>
    <row r="4" spans="1:14" s="1" customFormat="1" ht="45.75" customHeight="1" x14ac:dyDescent="0.25">
      <c r="A4" s="11" t="s">
        <v>18</v>
      </c>
      <c r="B4" s="41" t="s">
        <v>19</v>
      </c>
      <c r="C4" s="41" t="s">
        <v>21</v>
      </c>
      <c r="D4" s="41" t="s">
        <v>24</v>
      </c>
      <c r="E4" s="41" t="s">
        <v>25</v>
      </c>
      <c r="F4" s="41" t="s">
        <v>27</v>
      </c>
      <c r="G4" s="41" t="s">
        <v>26</v>
      </c>
      <c r="H4" s="12" t="s">
        <v>22</v>
      </c>
    </row>
    <row r="5" spans="1:14" x14ac:dyDescent="0.25">
      <c r="A5" s="26" t="s">
        <v>0</v>
      </c>
      <c r="B5" s="27">
        <v>0</v>
      </c>
      <c r="C5" s="32">
        <v>1</v>
      </c>
      <c r="D5" s="42">
        <v>1</v>
      </c>
      <c r="E5" s="42">
        <v>1</v>
      </c>
      <c r="F5" s="42">
        <v>6</v>
      </c>
      <c r="G5" s="42">
        <v>30</v>
      </c>
      <c r="H5" s="9">
        <f ca="1">(B5)*(1.42)*C5*(6-(IF(F5&gt;0,6-F5+1,0))-D5)+((((B5)*1.42)/(DAY(EOMONTH(DATE(YEAR(TODAY()),D5,E5),0))))*((DAY(EOMONTH(DATE(YEAR(TODAY()),D5,E5),0)))-E5+1)*C5)+(((C5*(B5)*1.42)/(DAY(EOMONTH(DATE(YEAR(TODAY()),F5,G5),0))))*((DAY(EOMONTH(DATE(YEAR(TODAY()),F5,G5),0)))-((DAY(EOMONTH(DATE(YEAR(TODAY()),F5,G5),0)))-G5)))</f>
        <v>0</v>
      </c>
    </row>
    <row r="6" spans="1:14" x14ac:dyDescent="0.25">
      <c r="A6" s="26" t="s">
        <v>1</v>
      </c>
      <c r="B6" s="27">
        <v>0</v>
      </c>
      <c r="C6" s="32">
        <v>1</v>
      </c>
      <c r="D6" s="42">
        <v>1</v>
      </c>
      <c r="E6" s="42">
        <v>1</v>
      </c>
      <c r="F6" s="42">
        <v>6</v>
      </c>
      <c r="G6" s="42">
        <v>30</v>
      </c>
      <c r="H6" s="9">
        <f ca="1">(B6)*(1.42)*C6*(6-(IF(F6&gt;0,6-F6+1,0))-D6)+((((B6)*1.42)/(DAY(EOMONTH(DATE(YEAR(TODAY()),D6,E6),0))))*((DAY(EOMONTH(DATE(YEAR(TODAY()),D6,E6),0)))-E6+1)*C6)+(((C6*(B6)*1.42)/(DAY(EOMONTH(DATE(YEAR(TODAY()),F6,G6),0))))*((DAY(EOMONTH(DATE(YEAR(TODAY()),F6,G6),0)))-((DAY(EOMONTH(DATE(YEAR(TODAY()),F6,G6),0)))-G6)))</f>
        <v>0</v>
      </c>
      <c r="N6" t="s">
        <v>14</v>
      </c>
    </row>
    <row r="7" spans="1:14" x14ac:dyDescent="0.25">
      <c r="A7" s="26" t="s">
        <v>2</v>
      </c>
      <c r="B7" s="27">
        <v>0</v>
      </c>
      <c r="C7" s="32">
        <v>1</v>
      </c>
      <c r="D7" s="42">
        <v>1</v>
      </c>
      <c r="E7" s="42">
        <v>1</v>
      </c>
      <c r="F7" s="42">
        <v>6</v>
      </c>
      <c r="G7" s="42">
        <v>30</v>
      </c>
      <c r="H7" s="9">
        <f t="shared" ref="H7:H14" ca="1" si="0">(B7)*(1.42)*C7*(6-(IF(F7&gt;0,6-F7+1,0))-D7)+((((B7)*1.42)/(DAY(EOMONTH(DATE(YEAR(TODAY()),D7,E7),0))))*((DAY(EOMONTH(DATE(YEAR(TODAY()),D7,E7),0)))-E7+1)*C7)+(((C7*(B7)*1.42)/(DAY(EOMONTH(DATE(YEAR(TODAY()),F7,G7),0))))*((DAY(EOMONTH(DATE(YEAR(TODAY()),F7,G7),0)))-((DAY(EOMONTH(DATE(YEAR(TODAY()),F7,G7),0)))-G7)))</f>
        <v>0</v>
      </c>
    </row>
    <row r="8" spans="1:14" x14ac:dyDescent="0.25">
      <c r="A8" s="26" t="s">
        <v>3</v>
      </c>
      <c r="B8" s="27">
        <v>0</v>
      </c>
      <c r="C8" s="32">
        <v>1</v>
      </c>
      <c r="D8" s="42">
        <v>1</v>
      </c>
      <c r="E8" s="42">
        <v>1</v>
      </c>
      <c r="F8" s="42">
        <v>6</v>
      </c>
      <c r="G8" s="42">
        <v>30</v>
      </c>
      <c r="H8" s="9">
        <f t="shared" ca="1" si="0"/>
        <v>0</v>
      </c>
    </row>
    <row r="9" spans="1:14" x14ac:dyDescent="0.25">
      <c r="A9" s="26" t="s">
        <v>4</v>
      </c>
      <c r="B9" s="27">
        <v>0</v>
      </c>
      <c r="C9" s="32">
        <v>1</v>
      </c>
      <c r="D9" s="42">
        <v>1</v>
      </c>
      <c r="E9" s="42">
        <v>1</v>
      </c>
      <c r="F9" s="42">
        <v>6</v>
      </c>
      <c r="G9" s="42">
        <v>30</v>
      </c>
      <c r="H9" s="9">
        <f t="shared" ca="1" si="0"/>
        <v>0</v>
      </c>
    </row>
    <row r="10" spans="1:14" x14ac:dyDescent="0.25">
      <c r="A10" s="26" t="s">
        <v>5</v>
      </c>
      <c r="B10" s="27">
        <v>0</v>
      </c>
      <c r="C10" s="32">
        <v>1</v>
      </c>
      <c r="D10" s="42">
        <v>1</v>
      </c>
      <c r="E10" s="42">
        <v>1</v>
      </c>
      <c r="F10" s="42">
        <v>6</v>
      </c>
      <c r="G10" s="42">
        <v>30</v>
      </c>
      <c r="H10" s="9">
        <f t="shared" ca="1" si="0"/>
        <v>0</v>
      </c>
    </row>
    <row r="11" spans="1:14" x14ac:dyDescent="0.25">
      <c r="A11" s="26" t="s">
        <v>7</v>
      </c>
      <c r="B11" s="27">
        <v>0</v>
      </c>
      <c r="C11" s="32">
        <v>1</v>
      </c>
      <c r="D11" s="42">
        <v>1</v>
      </c>
      <c r="E11" s="42">
        <v>1</v>
      </c>
      <c r="F11" s="42">
        <v>6</v>
      </c>
      <c r="G11" s="42">
        <v>30</v>
      </c>
      <c r="H11" s="9">
        <f t="shared" ca="1" si="0"/>
        <v>0</v>
      </c>
    </row>
    <row r="12" spans="1:14" x14ac:dyDescent="0.25">
      <c r="A12" s="26" t="s">
        <v>6</v>
      </c>
      <c r="B12" s="27">
        <v>0</v>
      </c>
      <c r="C12" s="32">
        <v>1</v>
      </c>
      <c r="D12" s="42">
        <v>1</v>
      </c>
      <c r="E12" s="42">
        <v>1</v>
      </c>
      <c r="F12" s="42">
        <v>6</v>
      </c>
      <c r="G12" s="42">
        <v>30</v>
      </c>
      <c r="H12" s="9">
        <f t="shared" ca="1" si="0"/>
        <v>0</v>
      </c>
    </row>
    <row r="13" spans="1:14" x14ac:dyDescent="0.25">
      <c r="A13" s="26" t="s">
        <v>8</v>
      </c>
      <c r="B13" s="27">
        <v>0</v>
      </c>
      <c r="C13" s="32">
        <v>1</v>
      </c>
      <c r="D13" s="42">
        <v>1</v>
      </c>
      <c r="E13" s="42">
        <v>1</v>
      </c>
      <c r="F13" s="42">
        <v>6</v>
      </c>
      <c r="G13" s="42">
        <v>30</v>
      </c>
      <c r="H13" s="9">
        <f t="shared" ca="1" si="0"/>
        <v>0</v>
      </c>
    </row>
    <row r="14" spans="1:14" x14ac:dyDescent="0.25">
      <c r="A14" s="26" t="s">
        <v>9</v>
      </c>
      <c r="B14" s="27">
        <v>0</v>
      </c>
      <c r="C14" s="32">
        <v>1</v>
      </c>
      <c r="D14" s="42">
        <v>1</v>
      </c>
      <c r="E14" s="42">
        <v>1</v>
      </c>
      <c r="F14" s="42">
        <v>6</v>
      </c>
      <c r="G14" s="42">
        <v>30</v>
      </c>
      <c r="H14" s="9">
        <f t="shared" ca="1" si="0"/>
        <v>0</v>
      </c>
    </row>
    <row r="15" spans="1:14" x14ac:dyDescent="0.25">
      <c r="A15" s="18" t="s">
        <v>13</v>
      </c>
      <c r="B15" s="14" t="e">
        <f>AVERAGEIF(B5:B14,"&gt;0")</f>
        <v>#DIV/0!</v>
      </c>
      <c r="C15" s="8"/>
      <c r="D15" s="8"/>
      <c r="E15" s="8"/>
      <c r="F15" s="8"/>
      <c r="G15" s="8"/>
      <c r="H15" s="8"/>
    </row>
    <row r="16" spans="1:14" x14ac:dyDescent="0.25">
      <c r="A16" s="18" t="s">
        <v>10</v>
      </c>
      <c r="B16" s="7"/>
      <c r="C16" s="7"/>
      <c r="D16" s="7"/>
      <c r="E16" s="7"/>
      <c r="F16" s="7"/>
      <c r="G16" s="7"/>
      <c r="H16" s="8">
        <f ca="1">SUM(H5:H14)</f>
        <v>0</v>
      </c>
    </row>
    <row r="17" spans="1:8" x14ac:dyDescent="0.25">
      <c r="A17" s="5"/>
      <c r="B17" s="6"/>
      <c r="C17" s="6"/>
      <c r="D17" s="6"/>
      <c r="E17" s="6"/>
      <c r="F17" s="6"/>
      <c r="G17" s="6"/>
      <c r="H17" s="21"/>
    </row>
    <row r="18" spans="1:8" x14ac:dyDescent="0.25">
      <c r="A18" s="5"/>
      <c r="B18" s="24" t="e">
        <f>IF(B15&lt;2500, "DEN GENOMSNITTLIGA LÖNEÖKNINGEN ÄR FÖR LÅG!",IF(B15&gt;3500, "DEN GENOMSNITTLIGA LÖNEÖKNINGEN ÄR FÖR HÖG!", ""))</f>
        <v>#DIV/0!</v>
      </c>
      <c r="C18" s="24"/>
      <c r="D18" s="24"/>
      <c r="E18" s="24"/>
      <c r="F18" s="24"/>
      <c r="G18" s="24"/>
    </row>
    <row r="19" spans="1:8" x14ac:dyDescent="0.25">
      <c r="B19" s="25" t="str">
        <f ca="1">IF(H16&gt;B1,"DEN TOTALA LÖNEÖKNINGEN ÖVERSTIGER DIN BIDRAGSRAM!","")</f>
        <v/>
      </c>
      <c r="C19" s="25"/>
      <c r="D19" s="25"/>
      <c r="E19" s="25"/>
      <c r="F19" s="25"/>
      <c r="G19" s="25"/>
    </row>
    <row r="20" spans="1:8" x14ac:dyDescent="0.25">
      <c r="B20" s="23"/>
      <c r="C20" s="23"/>
      <c r="D20" s="23"/>
      <c r="E20" s="23"/>
      <c r="F20" s="23"/>
      <c r="G20" s="23"/>
    </row>
  </sheetData>
  <sheetProtection algorithmName="SHA-512" hashValue="eBLIAXzxK1JUZQKz1PFwfsWla8eLIaEW6jizmQEPf0pxphTDgbcqO+iqPpkKfEHSm7A/w7UEcJDHQoL5O7RlJw==" saltValue="+Eh57Ef+zLxdan0Oxs8HKg==" spinCount="100000" sheet="1" objects="1" scenarios="1" selectLockedCells="1"/>
  <dataConsolidate/>
  <conditionalFormatting sqref="B15">
    <cfRule type="cellIs" dxfId="15" priority="4" operator="greaterThan">
      <formula>3500</formula>
    </cfRule>
    <cfRule type="cellIs" dxfId="14" priority="5" operator="lessThan">
      <formula>2500</formula>
    </cfRule>
  </conditionalFormatting>
  <conditionalFormatting sqref="H16">
    <cfRule type="expression" dxfId="13" priority="1">
      <formula>$H$16&gt;$B$1</formula>
    </cfRule>
  </conditionalFormatting>
  <dataValidations xWindow="367" yWindow="593" count="14">
    <dataValidation type="whole" errorStyle="information" allowBlank="1" showInputMessage="1" showErrorMessage="1" error="Den genomsnittliga löneökningen ska vara mellan 2 500 och 3 500 kronor. " sqref="B15:G15" xr:uid="{00000000-0002-0000-0100-000000000000}">
      <formula1>2500</formula1>
      <formula2>3500</formula2>
    </dataValidation>
    <dataValidation allowBlank="1" showInputMessage="1" showErrorMessage="1" prompt="Här fyller du i vad läraren ska få i löneökning per månad. Obs! Ange för heltidstjänst. " sqref="B5:B14" xr:uid="{00000000-0002-0000-0100-000001000000}"/>
    <dataValidation allowBlank="1" showInputMessage="1" showErrorMessage="1" prompt="Här ser du det totala bidragsbeloppet för läraren för angiven rekvisitionsperiod, inklusive sociala avgifter. Dvs. Löneökning * rekvisitionsperiod * 1,42 för sociala avg.  " sqref="H5:H14" xr:uid="{00000000-0002-0000-0100-000002000000}"/>
    <dataValidation allowBlank="1" showInputMessage="1" showErrorMessage="1" prompt="Här fyller du i din bidragsram." sqref="B1" xr:uid="{00000000-0002-0000-0100-000003000000}"/>
    <dataValidation allowBlank="1" showInputMessage="1" showErrorMessage="1" prompt="Här fyller du i den tjänstgöringsgrad som läraren har under rekvisitionsperioden" sqref="C5" xr:uid="{00000000-0002-0000-0100-000004000000}"/>
    <dataValidation allowBlank="1" showErrorMessage="1" prompt="Här fyller du i din bidragsram." sqref="C1:G1" xr:uid="{00000000-0002-0000-0100-000005000000}"/>
    <dataValidation type="list" allowBlank="1" showInputMessage="1" showErrorMessage="1" prompt="Här väljer du startdag för Lärarlönelyftet för den här rekvisitionsperioden." sqref="E5" xr:uid="{00000000-0002-0000-0100-000006000000}">
      <formula1>Dagar</formula1>
    </dataValidation>
    <dataValidation type="list" allowBlank="1" showInputMessage="1" showErrorMessage="1" prompt="Här väljer du startmånad (Januari = 1, o.s.v.) för Lärarlönelyftet för den här rekvisitionsperioden." sqref="D5" xr:uid="{00000000-0002-0000-0100-000007000000}">
      <formula1 xml:space="preserve"> Månader</formula1>
    </dataValidation>
    <dataValidation type="list" allowBlank="1" showInputMessage="1" showErrorMessage="1" prompt="Här väljer du slutmånad för Lärarlönelyftet för den här rekvisitionsperioden." sqref="F5" xr:uid="{00000000-0002-0000-0100-000008000000}">
      <formula1>Månader</formula1>
    </dataValidation>
    <dataValidation type="list" allowBlank="1" showInputMessage="1" showErrorMessage="1" prompt="Här väljer du slutdag för Lärarlönelyftet för den här rekvisitionsperioden." sqref="G5" xr:uid="{00000000-0002-0000-0100-000009000000}">
      <formula1 xml:space="preserve"> Dagar</formula1>
    </dataValidation>
    <dataValidation type="list" allowBlank="1" showErrorMessage="1" prompt="Här väljer du startdatum för Lärarlönelyftet för den här rekvisitionsperioden." sqref="D6:D14" xr:uid="{00000000-0002-0000-0100-00000A000000}">
      <formula1 xml:space="preserve"> Månader</formula1>
    </dataValidation>
    <dataValidation type="list" allowBlank="1" showErrorMessage="1" prompt="Här väljer du slutdatum för Lärarlönelyftet för den här rekvisitionsperioden." sqref="E6:E14" xr:uid="{00000000-0002-0000-0100-00000B000000}">
      <formula1>Dagar</formula1>
    </dataValidation>
    <dataValidation type="list" allowBlank="1" showErrorMessage="1" prompt="Här väljer du slutdatum för Lärarlönelyftet för den här rekvisitionsperioden." sqref="F6:F14" xr:uid="{00000000-0002-0000-0100-00000C000000}">
      <formula1>Månader</formula1>
    </dataValidation>
    <dataValidation type="list" allowBlank="1" showErrorMessage="1" prompt="Här väljer du slutdatum för Lärarlönelyftet för den här rekvisitionsperioden." sqref="G6:G14" xr:uid="{00000000-0002-0000-0100-00000D000000}">
      <formula1 xml:space="preserve"> Dagar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
  <sheetViews>
    <sheetView workbookViewId="0">
      <selection activeCell="D40" sqref="D40"/>
    </sheetView>
  </sheetViews>
  <sheetFormatPr defaultRowHeight="15" x14ac:dyDescent="0.25"/>
  <cols>
    <col min="1" max="1" width="19.5703125" customWidth="1"/>
    <col min="2" max="3" width="25.42578125" customWidth="1"/>
    <col min="4" max="5" width="18.28515625" customWidth="1"/>
    <col min="6" max="6" width="17" customWidth="1"/>
    <col min="7" max="7" width="20" customWidth="1"/>
    <col min="8" max="8" width="19.5703125" customWidth="1"/>
    <col min="9" max="9" width="18.85546875" customWidth="1"/>
    <col min="11" max="11" width="0" hidden="1" customWidth="1"/>
    <col min="13" max="13" width="11.140625" bestFit="1" customWidth="1"/>
    <col min="14" max="14" width="10.85546875" bestFit="1" customWidth="1"/>
    <col min="15" max="15" width="10.42578125" bestFit="1" customWidth="1"/>
    <col min="16" max="16" width="11.5703125" bestFit="1" customWidth="1"/>
    <col min="17" max="17" width="9.28515625" bestFit="1" customWidth="1"/>
  </cols>
  <sheetData>
    <row r="1" spans="1:16" x14ac:dyDescent="0.25">
      <c r="A1" s="58" t="s">
        <v>36</v>
      </c>
      <c r="B1" s="59"/>
      <c r="C1" s="31"/>
      <c r="D1" s="27"/>
    </row>
    <row r="2" spans="1:16" x14ac:dyDescent="0.25">
      <c r="A2" s="44" t="s">
        <v>12</v>
      </c>
      <c r="B2" s="44"/>
      <c r="C2" s="30"/>
      <c r="D2" s="9">
        <f ca="1">D1-I17</f>
        <v>0</v>
      </c>
    </row>
    <row r="3" spans="1:16" x14ac:dyDescent="0.25">
      <c r="A3" s="5"/>
      <c r="B3" s="6"/>
      <c r="C3" s="6"/>
      <c r="D3" s="6"/>
      <c r="E3" s="6"/>
      <c r="F3" s="6"/>
      <c r="G3" s="6"/>
      <c r="H3" s="6"/>
    </row>
    <row r="4" spans="1:16" ht="36" x14ac:dyDescent="0.25">
      <c r="A4" s="40" t="s">
        <v>16</v>
      </c>
      <c r="B4" s="41" t="s">
        <v>17</v>
      </c>
      <c r="C4" s="41" t="s">
        <v>21</v>
      </c>
      <c r="D4" s="41" t="s">
        <v>24</v>
      </c>
      <c r="E4" s="41" t="s">
        <v>25</v>
      </c>
      <c r="F4" s="41" t="s">
        <v>27</v>
      </c>
      <c r="G4" s="41" t="s">
        <v>26</v>
      </c>
      <c r="H4" s="12" t="s">
        <v>23</v>
      </c>
      <c r="I4" s="12" t="s">
        <v>22</v>
      </c>
    </row>
    <row r="5" spans="1:16" x14ac:dyDescent="0.25">
      <c r="A5" s="28">
        <v>0</v>
      </c>
      <c r="B5" s="27">
        <v>0</v>
      </c>
      <c r="C5" s="35">
        <v>1</v>
      </c>
      <c r="D5" s="42">
        <v>1</v>
      </c>
      <c r="E5" s="42">
        <v>1</v>
      </c>
      <c r="F5" s="42">
        <v>6</v>
      </c>
      <c r="G5" s="42">
        <v>30</v>
      </c>
      <c r="H5" s="9">
        <f t="shared" ref="H5:H15" si="0">A5*B5*C5</f>
        <v>0</v>
      </c>
      <c r="I5" s="9">
        <f ca="1">((B5)*(1.42)*C5*(6-(IF(F5&gt;0,6-F5+1,0))-D5)+((((B5)*1.42)/(DAY(EOMONTH(DATE(YEAR(TODAY()),D5,E5),0))))*((DAY(EOMONTH(DATE(YEAR(TODAY()),D5,E5),0)))-E5+1)*C5)+(((C5*(B5)*1.42)/(DAY(EOMONTH(DATE(YEAR(TODAY()),F5,G5),0))))*((DAY(EOMONTH(DATE(YEAR(TODAY()),F5,G5),0)))-((DAY(EOMONTH(DATE(YEAR(TODAY()),F5,G5),0)))-G5))))*A5</f>
        <v>0</v>
      </c>
      <c r="J5" s="2"/>
      <c r="K5" s="2">
        <f t="shared" ref="K5:K15" si="1">A5*B5</f>
        <v>0</v>
      </c>
    </row>
    <row r="6" spans="1:16" x14ac:dyDescent="0.25">
      <c r="A6" s="28">
        <v>0</v>
      </c>
      <c r="B6" s="27">
        <v>0</v>
      </c>
      <c r="C6" s="35">
        <v>1</v>
      </c>
      <c r="D6" s="42">
        <v>1</v>
      </c>
      <c r="E6" s="42">
        <v>1</v>
      </c>
      <c r="F6" s="42">
        <v>6</v>
      </c>
      <c r="G6" s="42">
        <v>30</v>
      </c>
      <c r="H6" s="9">
        <f t="shared" si="0"/>
        <v>0</v>
      </c>
      <c r="I6" s="9">
        <f t="shared" ref="I6:I15" ca="1" si="2">((B6)*(1.42)*C6*(6-(IF(F6&gt;0,6-F6+1,0))-D6)+((((B6)*1.42)/(DAY(EOMONTH(DATE(YEAR(TODAY()),D6,E6),0))))*((DAY(EOMONTH(DATE(YEAR(TODAY()),D6,E6),0)))-E6+1)*C6)+(((C6*(B6)*1.42)/(DAY(EOMONTH(DATE(YEAR(TODAY()),F6,G6),0))))*((DAY(EOMONTH(DATE(YEAR(TODAY()),F6,G6),0)))-((DAY(EOMONTH(DATE(YEAR(TODAY()),F6,G6),0)))-G6))))*A6</f>
        <v>0</v>
      </c>
      <c r="K6" s="2">
        <f t="shared" si="1"/>
        <v>0</v>
      </c>
    </row>
    <row r="7" spans="1:16" x14ac:dyDescent="0.25">
      <c r="A7" s="28">
        <v>0</v>
      </c>
      <c r="B7" s="27">
        <v>0</v>
      </c>
      <c r="C7" s="35">
        <v>1</v>
      </c>
      <c r="D7" s="42">
        <v>1</v>
      </c>
      <c r="E7" s="42">
        <v>1</v>
      </c>
      <c r="F7" s="42">
        <v>6</v>
      </c>
      <c r="G7" s="42">
        <v>30</v>
      </c>
      <c r="H7" s="9">
        <f t="shared" si="0"/>
        <v>0</v>
      </c>
      <c r="I7" s="9">
        <f t="shared" ca="1" si="2"/>
        <v>0</v>
      </c>
      <c r="K7" s="2">
        <f t="shared" si="1"/>
        <v>0</v>
      </c>
    </row>
    <row r="8" spans="1:16" x14ac:dyDescent="0.25">
      <c r="A8" s="28">
        <v>0</v>
      </c>
      <c r="B8" s="27">
        <v>0</v>
      </c>
      <c r="C8" s="35">
        <v>1</v>
      </c>
      <c r="D8" s="42">
        <v>1</v>
      </c>
      <c r="E8" s="42">
        <v>1</v>
      </c>
      <c r="F8" s="42">
        <v>6</v>
      </c>
      <c r="G8" s="42">
        <v>30</v>
      </c>
      <c r="H8" s="9">
        <f t="shared" si="0"/>
        <v>0</v>
      </c>
      <c r="I8" s="9">
        <f t="shared" ca="1" si="2"/>
        <v>0</v>
      </c>
      <c r="K8" s="2">
        <f t="shared" si="1"/>
        <v>0</v>
      </c>
    </row>
    <row r="9" spans="1:16" x14ac:dyDescent="0.25">
      <c r="A9" s="28">
        <v>0</v>
      </c>
      <c r="B9" s="27">
        <v>0</v>
      </c>
      <c r="C9" s="35">
        <v>1</v>
      </c>
      <c r="D9" s="42">
        <v>1</v>
      </c>
      <c r="E9" s="42">
        <v>1</v>
      </c>
      <c r="F9" s="42">
        <v>6</v>
      </c>
      <c r="G9" s="42">
        <v>30</v>
      </c>
      <c r="H9" s="9">
        <f t="shared" si="0"/>
        <v>0</v>
      </c>
      <c r="I9" s="9">
        <f t="shared" ca="1" si="2"/>
        <v>0</v>
      </c>
      <c r="K9" s="2">
        <f t="shared" si="1"/>
        <v>0</v>
      </c>
      <c r="M9" s="36"/>
      <c r="P9" s="37"/>
    </row>
    <row r="10" spans="1:16" x14ac:dyDescent="0.25">
      <c r="A10" s="28">
        <v>0</v>
      </c>
      <c r="B10" s="27">
        <v>0</v>
      </c>
      <c r="C10" s="35">
        <v>1</v>
      </c>
      <c r="D10" s="42">
        <v>1</v>
      </c>
      <c r="E10" s="42">
        <v>1</v>
      </c>
      <c r="F10" s="42">
        <v>6</v>
      </c>
      <c r="G10" s="42">
        <v>30</v>
      </c>
      <c r="H10" s="9">
        <f t="shared" si="0"/>
        <v>0</v>
      </c>
      <c r="I10" s="9">
        <f t="shared" ca="1" si="2"/>
        <v>0</v>
      </c>
      <c r="K10" s="2">
        <f t="shared" si="1"/>
        <v>0</v>
      </c>
    </row>
    <row r="11" spans="1:16" x14ac:dyDescent="0.25">
      <c r="A11" s="28">
        <v>0</v>
      </c>
      <c r="B11" s="27">
        <v>0</v>
      </c>
      <c r="C11" s="35">
        <v>1</v>
      </c>
      <c r="D11" s="42">
        <v>1</v>
      </c>
      <c r="E11" s="42">
        <v>1</v>
      </c>
      <c r="F11" s="42">
        <v>6</v>
      </c>
      <c r="G11" s="42">
        <v>30</v>
      </c>
      <c r="H11" s="9">
        <f t="shared" si="0"/>
        <v>0</v>
      </c>
      <c r="I11" s="9">
        <f t="shared" ca="1" si="2"/>
        <v>0</v>
      </c>
      <c r="K11" s="2">
        <f t="shared" si="1"/>
        <v>0</v>
      </c>
    </row>
    <row r="12" spans="1:16" x14ac:dyDescent="0.25">
      <c r="A12" s="28">
        <v>0</v>
      </c>
      <c r="B12" s="27">
        <v>0</v>
      </c>
      <c r="C12" s="35">
        <v>1</v>
      </c>
      <c r="D12" s="42">
        <v>1</v>
      </c>
      <c r="E12" s="42">
        <v>1</v>
      </c>
      <c r="F12" s="42">
        <v>6</v>
      </c>
      <c r="G12" s="42">
        <v>30</v>
      </c>
      <c r="H12" s="9">
        <f t="shared" si="0"/>
        <v>0</v>
      </c>
      <c r="I12" s="9">
        <f t="shared" ca="1" si="2"/>
        <v>0</v>
      </c>
      <c r="K12" s="2">
        <f t="shared" si="1"/>
        <v>0</v>
      </c>
    </row>
    <row r="13" spans="1:16" x14ac:dyDescent="0.25">
      <c r="A13" s="28">
        <v>0</v>
      </c>
      <c r="B13" s="27">
        <v>0</v>
      </c>
      <c r="C13" s="35">
        <v>1</v>
      </c>
      <c r="D13" s="42">
        <v>1</v>
      </c>
      <c r="E13" s="42">
        <v>1</v>
      </c>
      <c r="F13" s="42">
        <v>6</v>
      </c>
      <c r="G13" s="42">
        <v>30</v>
      </c>
      <c r="H13" s="9">
        <f t="shared" si="0"/>
        <v>0</v>
      </c>
      <c r="I13" s="9">
        <f t="shared" ca="1" si="2"/>
        <v>0</v>
      </c>
      <c r="K13" s="2">
        <f t="shared" si="1"/>
        <v>0</v>
      </c>
    </row>
    <row r="14" spans="1:16" x14ac:dyDescent="0.25">
      <c r="A14" s="28">
        <v>0</v>
      </c>
      <c r="B14" s="27">
        <v>0</v>
      </c>
      <c r="C14" s="35">
        <v>1</v>
      </c>
      <c r="D14" s="42">
        <v>1</v>
      </c>
      <c r="E14" s="42">
        <v>1</v>
      </c>
      <c r="F14" s="42">
        <v>6</v>
      </c>
      <c r="G14" s="42">
        <v>30</v>
      </c>
      <c r="H14" s="9">
        <f t="shared" si="0"/>
        <v>0</v>
      </c>
      <c r="I14" s="9">
        <f t="shared" ca="1" si="2"/>
        <v>0</v>
      </c>
      <c r="K14" s="2">
        <f t="shared" si="1"/>
        <v>0</v>
      </c>
    </row>
    <row r="15" spans="1:16" x14ac:dyDescent="0.25">
      <c r="A15" s="28">
        <v>0</v>
      </c>
      <c r="B15" s="27">
        <v>0</v>
      </c>
      <c r="C15" s="35">
        <v>1</v>
      </c>
      <c r="D15" s="42">
        <v>1</v>
      </c>
      <c r="E15" s="42">
        <v>1</v>
      </c>
      <c r="F15" s="42">
        <v>6</v>
      </c>
      <c r="G15" s="42">
        <v>30</v>
      </c>
      <c r="H15" s="9">
        <f t="shared" si="0"/>
        <v>0</v>
      </c>
      <c r="I15" s="9">
        <f t="shared" ca="1" si="2"/>
        <v>0</v>
      </c>
      <c r="K15" s="2">
        <f t="shared" si="1"/>
        <v>0</v>
      </c>
      <c r="M15" s="37"/>
    </row>
    <row r="16" spans="1:16" ht="24.75" x14ac:dyDescent="0.25">
      <c r="A16" s="17" t="s">
        <v>20</v>
      </c>
      <c r="B16" s="18"/>
      <c r="C16" s="18"/>
      <c r="D16" s="18"/>
      <c r="E16" s="18"/>
      <c r="F16" s="18"/>
      <c r="G16" s="18"/>
      <c r="H16" s="19" t="s">
        <v>13</v>
      </c>
      <c r="I16" s="20" t="s">
        <v>11</v>
      </c>
    </row>
    <row r="17" spans="1:17" x14ac:dyDescent="0.25">
      <c r="A17" s="7">
        <f>SUM(A5:A15)</f>
        <v>0</v>
      </c>
      <c r="B17" s="10"/>
      <c r="C17" s="10"/>
      <c r="D17" s="10"/>
      <c r="E17" s="10"/>
      <c r="F17" s="10"/>
      <c r="G17" s="10"/>
      <c r="H17" s="13" t="e">
        <f>(A5*B5+A6*B6+A7*B7+A8*B8+A9*B9+A10*B10+A11*B11+A12*B12+A13*B13+A14*B14+A15*B15)/A17</f>
        <v>#DIV/0!</v>
      </c>
      <c r="I17" s="8">
        <f ca="1">SUM(I5:I15)</f>
        <v>0</v>
      </c>
    </row>
    <row r="18" spans="1:17" x14ac:dyDescent="0.25">
      <c r="H18" s="2"/>
      <c r="P18" s="39"/>
      <c r="Q18" s="38"/>
    </row>
    <row r="20" spans="1:17" x14ac:dyDescent="0.25">
      <c r="H20" s="22" t="e">
        <f>IF(H17&lt;2500, "DEN GENOMSNITTLIGA LÖNEÖKNINGEN ÄR FÖR LÅG!",IF(H17&gt;3500, "DEN GENOMSNITTLIGA LÖNEÖKNINGEN ÄR FÖR HÖG!", ""))</f>
        <v>#DIV/0!</v>
      </c>
    </row>
    <row r="21" spans="1:17" x14ac:dyDescent="0.25">
      <c r="H21" s="22" t="str">
        <f ca="1">IF(I17&gt;D1,"DEN TOTALA LÖNEÖKNINGEN ÖVERSTIGER DIN BIDRAGSRAM!","")</f>
        <v/>
      </c>
    </row>
  </sheetData>
  <sheetProtection selectLockedCells="1"/>
  <mergeCells count="1">
    <mergeCell ref="A1:B1"/>
  </mergeCells>
  <conditionalFormatting sqref="H17">
    <cfRule type="cellIs" dxfId="12" priority="2" operator="greaterThan">
      <formula>3500</formula>
    </cfRule>
    <cfRule type="cellIs" dxfId="11" priority="3" operator="greaterThan">
      <formula>3500</formula>
    </cfRule>
    <cfRule type="cellIs" dxfId="10" priority="4" operator="greaterThan">
      <formula>3500</formula>
    </cfRule>
    <cfRule type="cellIs" dxfId="9" priority="5" operator="lessThan">
      <formula>2500</formula>
    </cfRule>
  </conditionalFormatting>
  <conditionalFormatting sqref="I17">
    <cfRule type="expression" dxfId="8" priority="6">
      <formula>$I$17&gt;$D$1</formula>
    </cfRule>
  </conditionalFormatting>
  <dataValidations count="19">
    <dataValidation type="whole" errorStyle="information" allowBlank="1" showInputMessage="1" showErrorMessage="1" error="Den genomsnittliga löneökningen ska vara mellan 2 500 och 3 500 kronor. " sqref="B17:G17" xr:uid="{00000000-0002-0000-0200-000000000000}">
      <formula1>2500</formula1>
      <formula2>3500</formula2>
    </dataValidation>
    <dataValidation allowBlank="1" showInputMessage="1" showErrorMessage="1" prompt="Här fyller du i antalet lärare som får lika stor löneökning." sqref="A5" xr:uid="{00000000-0002-0000-0200-000001000000}"/>
    <dataValidation allowBlank="1" showInputMessage="1" showErrorMessage="1" prompt="Här fyller du i lärarens/lärarnas löneökning per månad. OBS! Ange löneökning för heltidstjänst." sqref="B5" xr:uid="{00000000-0002-0000-0200-000002000000}"/>
    <dataValidation allowBlank="1" showInputMessage="1" showErrorMessage="1" prompt="Här fyller du i din bidragsram." sqref="D1" xr:uid="{00000000-0002-0000-0200-000003000000}"/>
    <dataValidation type="list" allowBlank="1" showInputMessage="1" showErrorMessage="1" sqref="M5 O5" xr:uid="{00000000-0002-0000-0200-000004000000}">
      <formula1 xml:space="preserve"> Månad1</formula1>
    </dataValidation>
    <dataValidation type="list" allowBlank="1" showInputMessage="1" showErrorMessage="1" sqref="N5" xr:uid="{00000000-0002-0000-0200-000005000000}">
      <formula1 xml:space="preserve"> Januari</formula1>
    </dataValidation>
    <dataValidation type="list" allowBlank="1" showInputMessage="1" showErrorMessage="1" sqref="P5" xr:uid="{00000000-0002-0000-0200-000006000000}">
      <formula1 xml:space="preserve"> Juni</formula1>
    </dataValidation>
    <dataValidation type="list" allowBlank="1" showInputMessage="1" showErrorMessage="1" sqref="M15" xr:uid="{00000000-0002-0000-0200-000007000000}">
      <formula1 xml:space="preserve"> Startdatum</formula1>
    </dataValidation>
    <dataValidation allowBlank="1" showInputMessage="1" showErrorMessage="1" prompt="Här ser du det totala bidragsbeloppet för läraren för angiven rekvisitionsperiod, inklusive sociala avgifter. Dvs. Löneökning * rekvisitionsperiod * 1,42 för sociala avg.  " sqref="I5:I15" xr:uid="{00000000-0002-0000-0200-000008000000}"/>
    <dataValidation allowBlank="1" showInputMessage="1" showErrorMessage="1" prompt="Här fyller du i den tjänstgöringsgrad som läraren har under rekvisitionsperioden" sqref="C5" xr:uid="{00000000-0002-0000-0200-000009000000}"/>
    <dataValidation allowBlank="1" showErrorMessage="1" prompt="Här fyller du i lärarens/lärarnas löneökning per månad. OBS! Ange löneökning för heltidstjänst." sqref="C6:C15" xr:uid="{00000000-0002-0000-0200-00000A000000}"/>
    <dataValidation type="list" allowBlank="1" showInputMessage="1" showErrorMessage="1" prompt="Här väljer du slutdatum för Lärarlönelyftet för den här rekvisitionsperioden." sqref="F6:F15" xr:uid="{00000000-0002-0000-0200-00000B000000}">
      <formula1>Månader</formula1>
    </dataValidation>
    <dataValidation type="list" allowBlank="1" showInputMessage="1" showErrorMessage="1" prompt="Här väljer du slutdatum för Lärarlönelyftet för den här rekvisitionsperioden." sqref="E6:E15" xr:uid="{00000000-0002-0000-0200-00000C000000}">
      <formula1>Dagar</formula1>
    </dataValidation>
    <dataValidation type="list" allowBlank="1" showInputMessage="1" showErrorMessage="1" prompt="Här väljer du slutdatum för Lärarlönelyftet för den här rekvisitionsperioden." sqref="G6:G15" xr:uid="{00000000-0002-0000-0200-00000D000000}">
      <formula1 xml:space="preserve"> Dagar</formula1>
    </dataValidation>
    <dataValidation type="list" allowBlank="1" showInputMessage="1" showErrorMessage="1" prompt="Här väljer du startdatum för Lärarlönelyftet för den här rekvisitionsperioden." sqref="D6:D15" xr:uid="{00000000-0002-0000-0200-00000E000000}">
      <formula1 xml:space="preserve"> Månader</formula1>
    </dataValidation>
    <dataValidation type="list" allowBlank="1" showInputMessage="1" showErrorMessage="1" prompt="Här väljer du startmånad (Januari = 1 osv) för Lärarlönelyftet för den här rekvisitionsperioden." sqref="D5" xr:uid="{00000000-0002-0000-0200-00000F000000}">
      <formula1 xml:space="preserve"> Månader</formula1>
    </dataValidation>
    <dataValidation type="list" allowBlank="1" showInputMessage="1" showErrorMessage="1" prompt="Här väljer du startdag för Lärarlönelyftet för den här rekvisitionsperioden." sqref="E5" xr:uid="{00000000-0002-0000-0200-000010000000}">
      <formula1>Dagar</formula1>
    </dataValidation>
    <dataValidation type="list" allowBlank="1" showInputMessage="1" showErrorMessage="1" prompt="Här väljer du slutmånad för Lärarlönelyftet för den här rekvisitionsperioden." sqref="F5" xr:uid="{00000000-0002-0000-0200-000011000000}">
      <formula1>Månader</formula1>
    </dataValidation>
    <dataValidation type="list" allowBlank="1" showInputMessage="1" showErrorMessage="1" prompt="Här väljer du slutdag för Lärarlönelyftet för den här rekvisitionsperioden." sqref="G5" xr:uid="{00000000-0002-0000-0200-000012000000}">
      <formula1 xml:space="preserve"> Dagar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15D0-1999-403C-B023-B97DD30C4DD6}">
  <dimension ref="A1:N35"/>
  <sheetViews>
    <sheetView workbookViewId="0">
      <selection activeCell="B1" sqref="B1"/>
    </sheetView>
  </sheetViews>
  <sheetFormatPr defaultRowHeight="15" x14ac:dyDescent="0.25"/>
  <cols>
    <col min="1" max="1" width="38.42578125" style="4" bestFit="1" customWidth="1"/>
    <col min="2" max="7" width="19.5703125" style="3" customWidth="1"/>
    <col min="8" max="8" width="16.5703125" customWidth="1"/>
    <col min="10" max="10" width="21.140625" customWidth="1"/>
    <col min="11" max="11" width="12.7109375" bestFit="1" customWidth="1"/>
  </cols>
  <sheetData>
    <row r="1" spans="1:14" x14ac:dyDescent="0.25">
      <c r="A1" s="15" t="s">
        <v>34</v>
      </c>
      <c r="B1" s="27" t="s">
        <v>42</v>
      </c>
      <c r="C1" s="33"/>
      <c r="D1" s="33"/>
      <c r="E1" s="33"/>
      <c r="F1" s="33"/>
      <c r="G1" s="33"/>
    </row>
    <row r="2" spans="1:14" x14ac:dyDescent="0.25">
      <c r="A2" s="16" t="s">
        <v>12</v>
      </c>
      <c r="B2" s="9" t="e">
        <f ca="1">B1-H16</f>
        <v>#VALUE!</v>
      </c>
      <c r="C2" s="34"/>
      <c r="D2" s="34"/>
      <c r="E2" s="34"/>
      <c r="F2" s="34"/>
      <c r="G2" s="34"/>
    </row>
    <row r="3" spans="1:14" x14ac:dyDescent="0.25">
      <c r="A3" s="5"/>
      <c r="B3" s="6"/>
      <c r="C3" s="6"/>
      <c r="D3" s="6"/>
      <c r="E3" s="6"/>
      <c r="F3" s="6"/>
      <c r="G3" s="6"/>
    </row>
    <row r="4" spans="1:14" s="1" customFormat="1" ht="45.75" customHeight="1" x14ac:dyDescent="0.25">
      <c r="A4" s="11" t="s">
        <v>18</v>
      </c>
      <c r="B4" s="41" t="s">
        <v>19</v>
      </c>
      <c r="C4" s="41" t="s">
        <v>35</v>
      </c>
      <c r="D4" s="41" t="s">
        <v>24</v>
      </c>
      <c r="E4" s="41" t="s">
        <v>25</v>
      </c>
      <c r="F4" s="41" t="s">
        <v>27</v>
      </c>
      <c r="G4" s="41" t="s">
        <v>26</v>
      </c>
      <c r="H4" s="12" t="s">
        <v>22</v>
      </c>
    </row>
    <row r="5" spans="1:14" x14ac:dyDescent="0.25">
      <c r="A5" s="26" t="s">
        <v>0</v>
      </c>
      <c r="B5" s="27">
        <v>0</v>
      </c>
      <c r="C5" s="32">
        <v>1</v>
      </c>
      <c r="D5" s="42">
        <v>7</v>
      </c>
      <c r="E5" s="42">
        <v>1</v>
      </c>
      <c r="F5" s="42">
        <v>12</v>
      </c>
      <c r="G5" s="42">
        <v>31</v>
      </c>
      <c r="H5" s="9">
        <f ca="1">(B5)*(1.42)*C5*(12-(IF(F5&gt;0,12-F5+1,0))-D5)+((((B5)*1.42)/(DAY(EOMONTH(DATE(YEAR(TODAY()),D5,E5),0))))*((DAY(EOMONTH(DATE(YEAR(TODAY()),D5,E5),0)))-E5+1)*C5)+(((C5*(B5)*1.42)/(DAY(EOMONTH(DATE(YEAR(TODAY()),F5,G5),0))))*((DAY(EOMONTH(DATE(YEAR(TODAY()),F5,G5),0)))-((DAY(EOMONTH(DATE(YEAR(TODAY()),F5,G5),0)))-G5)))</f>
        <v>0</v>
      </c>
      <c r="K5" s="57">
        <v>1</v>
      </c>
      <c r="L5" s="57">
        <v>7</v>
      </c>
    </row>
    <row r="6" spans="1:14" x14ac:dyDescent="0.25">
      <c r="A6" s="26" t="s">
        <v>1</v>
      </c>
      <c r="B6" s="27">
        <v>0</v>
      </c>
      <c r="C6" s="32">
        <v>1</v>
      </c>
      <c r="D6" s="42">
        <v>7</v>
      </c>
      <c r="E6" s="42">
        <v>1</v>
      </c>
      <c r="F6" s="42">
        <v>12</v>
      </c>
      <c r="G6" s="42">
        <v>31</v>
      </c>
      <c r="H6" s="9">
        <f ca="1">(B6)*(1.42)*C6*(6-(IF(F6&gt;0,6-F6+1,0))-D6)+((((B6)*1.42)/(DAY(EOMONTH(DATE(YEAR(TODAY()),D6,E6),0))))*((DAY(EOMONTH(DATE(YEAR(TODAY()),D6,E6),0)))-E6+1)*C6)+(((C6*(B6)*1.42)/(DAY(EOMONTH(DATE(YEAR(TODAY()),F6,G6),0))))*((DAY(EOMONTH(DATE(YEAR(TODAY()),F6,G6),0)))-((DAY(EOMONTH(DATE(YEAR(TODAY()),F6,G6),0)))-G6)))</f>
        <v>0</v>
      </c>
      <c r="K6" s="57">
        <v>2</v>
      </c>
      <c r="L6" s="57">
        <v>8</v>
      </c>
      <c r="N6" t="s">
        <v>14</v>
      </c>
    </row>
    <row r="7" spans="1:14" x14ac:dyDescent="0.25">
      <c r="A7" s="26" t="s">
        <v>2</v>
      </c>
      <c r="B7" s="27">
        <v>0</v>
      </c>
      <c r="C7" s="32">
        <v>1</v>
      </c>
      <c r="D7" s="42">
        <v>7</v>
      </c>
      <c r="E7" s="42">
        <v>1</v>
      </c>
      <c r="F7" s="42">
        <v>12</v>
      </c>
      <c r="G7" s="42">
        <v>31</v>
      </c>
      <c r="H7" s="9">
        <f t="shared" ref="H7:H14" ca="1" si="0">(B7)*(1.42)*C7*(6-(IF(F7&gt;0,6-F7+1,0))-D7)+((((B7)*1.42)/(DAY(EOMONTH(DATE(YEAR(TODAY()),D7,E7),0))))*((DAY(EOMONTH(DATE(YEAR(TODAY()),D7,E7),0)))-E7+1)*C7)+(((C7*(B7)*1.42)/(DAY(EOMONTH(DATE(YEAR(TODAY()),F7,G7),0))))*((DAY(EOMONTH(DATE(YEAR(TODAY()),F7,G7),0)))-((DAY(EOMONTH(DATE(YEAR(TODAY()),F7,G7),0)))-G7)))</f>
        <v>0</v>
      </c>
      <c r="K7" s="57">
        <v>3</v>
      </c>
      <c r="L7" s="57">
        <v>9</v>
      </c>
    </row>
    <row r="8" spans="1:14" x14ac:dyDescent="0.25">
      <c r="A8" s="26" t="s">
        <v>3</v>
      </c>
      <c r="B8" s="27">
        <v>0</v>
      </c>
      <c r="C8" s="32">
        <v>1</v>
      </c>
      <c r="D8" s="42">
        <v>7</v>
      </c>
      <c r="E8" s="42">
        <v>1</v>
      </c>
      <c r="F8" s="42">
        <v>12</v>
      </c>
      <c r="G8" s="42">
        <v>31</v>
      </c>
      <c r="H8" s="9">
        <f t="shared" ca="1" si="0"/>
        <v>0</v>
      </c>
      <c r="K8" s="57">
        <v>4</v>
      </c>
      <c r="L8" s="57">
        <v>10</v>
      </c>
    </row>
    <row r="9" spans="1:14" x14ac:dyDescent="0.25">
      <c r="A9" s="26" t="s">
        <v>4</v>
      </c>
      <c r="B9" s="27">
        <v>0</v>
      </c>
      <c r="C9" s="32">
        <v>1</v>
      </c>
      <c r="D9" s="42">
        <v>7</v>
      </c>
      <c r="E9" s="42">
        <v>1</v>
      </c>
      <c r="F9" s="42">
        <v>12</v>
      </c>
      <c r="G9" s="42">
        <v>31</v>
      </c>
      <c r="H9" s="9">
        <f t="shared" ca="1" si="0"/>
        <v>0</v>
      </c>
      <c r="K9" s="57">
        <v>5</v>
      </c>
      <c r="L9" s="57">
        <v>11</v>
      </c>
    </row>
    <row r="10" spans="1:14" x14ac:dyDescent="0.25">
      <c r="A10" s="26" t="s">
        <v>5</v>
      </c>
      <c r="B10" s="27">
        <v>0</v>
      </c>
      <c r="C10" s="32">
        <v>1</v>
      </c>
      <c r="D10" s="42">
        <v>7</v>
      </c>
      <c r="E10" s="42">
        <v>1</v>
      </c>
      <c r="F10" s="42">
        <v>12</v>
      </c>
      <c r="G10" s="42">
        <v>31</v>
      </c>
      <c r="H10" s="9">
        <f t="shared" ca="1" si="0"/>
        <v>0</v>
      </c>
      <c r="K10" s="57">
        <v>6</v>
      </c>
      <c r="L10" s="57">
        <v>12</v>
      </c>
    </row>
    <row r="11" spans="1:14" x14ac:dyDescent="0.25">
      <c r="A11" s="26" t="s">
        <v>7</v>
      </c>
      <c r="B11" s="27">
        <v>0</v>
      </c>
      <c r="C11" s="32">
        <v>1</v>
      </c>
      <c r="D11" s="42">
        <v>7</v>
      </c>
      <c r="E11" s="42">
        <v>1</v>
      </c>
      <c r="F11" s="42">
        <v>12</v>
      </c>
      <c r="G11" s="42">
        <v>31</v>
      </c>
      <c r="H11" s="9">
        <f t="shared" ca="1" si="0"/>
        <v>0</v>
      </c>
      <c r="K11" s="57">
        <v>7</v>
      </c>
      <c r="L11" s="57"/>
    </row>
    <row r="12" spans="1:14" x14ac:dyDescent="0.25">
      <c r="A12" s="26" t="s">
        <v>6</v>
      </c>
      <c r="B12" s="27">
        <v>0</v>
      </c>
      <c r="C12" s="32">
        <v>1</v>
      </c>
      <c r="D12" s="42">
        <v>7</v>
      </c>
      <c r="E12" s="42">
        <v>1</v>
      </c>
      <c r="F12" s="42">
        <v>12</v>
      </c>
      <c r="G12" s="42">
        <v>31</v>
      </c>
      <c r="H12" s="9">
        <f t="shared" ca="1" si="0"/>
        <v>0</v>
      </c>
      <c r="K12" s="57">
        <v>8</v>
      </c>
      <c r="L12" s="57"/>
    </row>
    <row r="13" spans="1:14" x14ac:dyDescent="0.25">
      <c r="A13" s="26" t="s">
        <v>8</v>
      </c>
      <c r="B13" s="27">
        <v>0</v>
      </c>
      <c r="C13" s="32">
        <v>1</v>
      </c>
      <c r="D13" s="42">
        <v>7</v>
      </c>
      <c r="E13" s="42">
        <v>1</v>
      </c>
      <c r="F13" s="42">
        <v>12</v>
      </c>
      <c r="G13" s="42">
        <v>31</v>
      </c>
      <c r="H13" s="9">
        <f t="shared" ca="1" si="0"/>
        <v>0</v>
      </c>
      <c r="K13" s="57">
        <v>9</v>
      </c>
      <c r="L13" s="57"/>
    </row>
    <row r="14" spans="1:14" x14ac:dyDescent="0.25">
      <c r="A14" s="26" t="s">
        <v>9</v>
      </c>
      <c r="B14" s="27">
        <v>0</v>
      </c>
      <c r="C14" s="32">
        <v>1</v>
      </c>
      <c r="D14" s="42">
        <v>7</v>
      </c>
      <c r="E14" s="42">
        <v>1</v>
      </c>
      <c r="F14" s="42">
        <v>12</v>
      </c>
      <c r="G14" s="42">
        <v>31</v>
      </c>
      <c r="H14" s="9">
        <f t="shared" ca="1" si="0"/>
        <v>0</v>
      </c>
      <c r="K14" s="57">
        <v>10</v>
      </c>
      <c r="L14" s="57"/>
    </row>
    <row r="15" spans="1:14" x14ac:dyDescent="0.25">
      <c r="A15" s="18" t="s">
        <v>13</v>
      </c>
      <c r="B15" s="14" t="e">
        <f>AVERAGEIF(B5:B14,"&gt;0")</f>
        <v>#DIV/0!</v>
      </c>
      <c r="C15" s="8"/>
      <c r="D15" s="8"/>
      <c r="E15" s="8"/>
      <c r="F15" s="8"/>
      <c r="G15" s="8"/>
      <c r="H15" s="8"/>
      <c r="K15" s="57">
        <v>11</v>
      </c>
      <c r="L15" s="57"/>
    </row>
    <row r="16" spans="1:14" x14ac:dyDescent="0.25">
      <c r="A16" s="18" t="s">
        <v>10</v>
      </c>
      <c r="B16" s="7"/>
      <c r="C16" s="7"/>
      <c r="D16" s="7"/>
      <c r="E16" s="7"/>
      <c r="F16" s="7"/>
      <c r="G16" s="7"/>
      <c r="H16" s="8">
        <f ca="1">SUM(H5:H14)</f>
        <v>0</v>
      </c>
      <c r="K16" s="57">
        <v>12</v>
      </c>
      <c r="L16" s="57"/>
    </row>
    <row r="17" spans="1:12" x14ac:dyDescent="0.25">
      <c r="A17" s="5"/>
      <c r="B17" s="6"/>
      <c r="C17" s="6"/>
      <c r="D17" s="6"/>
      <c r="E17" s="6"/>
      <c r="F17" s="6"/>
      <c r="G17" s="6"/>
      <c r="H17" s="21"/>
      <c r="K17" s="57">
        <v>13</v>
      </c>
      <c r="L17" s="57"/>
    </row>
    <row r="18" spans="1:12" x14ac:dyDescent="0.25">
      <c r="A18" s="5"/>
      <c r="B18" s="24" t="str">
        <f>IFERROR(IF(B15&lt;2500, "DEN GENOMSNITTLIGA LÖNEÖKNINGEN ÄR FÖR LÅG!",IF(B15&gt;3500, "DEN GENOMSNITTLIGA LÖNEÖKNINGEN ÄR FÖR HÖG!", "")),"")</f>
        <v/>
      </c>
      <c r="C18" s="24"/>
      <c r="D18" s="24"/>
      <c r="E18" s="24"/>
      <c r="F18" s="24"/>
      <c r="G18" s="24"/>
      <c r="K18" s="57">
        <v>14</v>
      </c>
      <c r="L18" s="57"/>
    </row>
    <row r="19" spans="1:12" x14ac:dyDescent="0.25">
      <c r="B19" s="25" t="str">
        <f ca="1">IF(H16&gt;B1,"DEN TOTALA LÖNEÖKNINGEN ÖVERSTIGER DIN BIDRAGSRAM!","")</f>
        <v/>
      </c>
      <c r="C19" s="25"/>
      <c r="D19" s="25"/>
      <c r="E19" s="25"/>
      <c r="F19" s="25"/>
      <c r="G19" s="25"/>
      <c r="K19" s="57">
        <v>15</v>
      </c>
      <c r="L19" s="57"/>
    </row>
    <row r="20" spans="1:12" x14ac:dyDescent="0.25">
      <c r="B20" s="23"/>
      <c r="C20" s="23"/>
      <c r="D20" s="23"/>
      <c r="E20" s="23"/>
      <c r="F20" s="23"/>
      <c r="G20" s="23"/>
      <c r="K20" s="57">
        <v>16</v>
      </c>
      <c r="L20" s="57"/>
    </row>
    <row r="21" spans="1:12" x14ac:dyDescent="0.25">
      <c r="K21" s="57">
        <v>17</v>
      </c>
      <c r="L21" s="57"/>
    </row>
    <row r="22" spans="1:12" x14ac:dyDescent="0.25">
      <c r="K22" s="57">
        <v>18</v>
      </c>
      <c r="L22" s="57"/>
    </row>
    <row r="23" spans="1:12" x14ac:dyDescent="0.25">
      <c r="K23" s="57">
        <v>19</v>
      </c>
      <c r="L23" s="57"/>
    </row>
    <row r="24" spans="1:12" x14ac:dyDescent="0.25">
      <c r="K24" s="57">
        <v>20</v>
      </c>
      <c r="L24" s="57"/>
    </row>
    <row r="25" spans="1:12" x14ac:dyDescent="0.25">
      <c r="K25" s="57">
        <v>21</v>
      </c>
      <c r="L25" s="57"/>
    </row>
    <row r="26" spans="1:12" x14ac:dyDescent="0.25">
      <c r="K26" s="57">
        <v>22</v>
      </c>
      <c r="L26" s="57"/>
    </row>
    <row r="27" spans="1:12" x14ac:dyDescent="0.25">
      <c r="K27" s="57">
        <v>23</v>
      </c>
      <c r="L27" s="57"/>
    </row>
    <row r="28" spans="1:12" x14ac:dyDescent="0.25">
      <c r="K28" s="57">
        <v>24</v>
      </c>
      <c r="L28" s="57"/>
    </row>
    <row r="29" spans="1:12" x14ac:dyDescent="0.25">
      <c r="K29" s="57">
        <v>25</v>
      </c>
      <c r="L29" s="57"/>
    </row>
    <row r="30" spans="1:12" x14ac:dyDescent="0.25">
      <c r="K30" s="57">
        <v>26</v>
      </c>
      <c r="L30" s="57"/>
    </row>
    <row r="31" spans="1:12" x14ac:dyDescent="0.25">
      <c r="K31" s="57">
        <v>27</v>
      </c>
      <c r="L31" s="57"/>
    </row>
    <row r="32" spans="1:12" x14ac:dyDescent="0.25">
      <c r="K32" s="57">
        <v>28</v>
      </c>
      <c r="L32" s="57"/>
    </row>
    <row r="33" spans="11:12" x14ac:dyDescent="0.25">
      <c r="K33" s="57">
        <v>29</v>
      </c>
      <c r="L33" s="57"/>
    </row>
    <row r="34" spans="11:12" x14ac:dyDescent="0.25">
      <c r="K34" s="57">
        <v>30</v>
      </c>
      <c r="L34" s="57"/>
    </row>
    <row r="35" spans="11:12" x14ac:dyDescent="0.25">
      <c r="K35" s="57">
        <v>31</v>
      </c>
      <c r="L35" s="57"/>
    </row>
  </sheetData>
  <sheetProtection algorithmName="SHA-512" hashValue="Q5INVImaovLFKqvfNXhBKZcl4GlNEyrN4Y5r8npu84nxM88icfle8SK8wzyTOwwGgwQh8zqr/KsPEAJizaOJhw==" saltValue="rAkXbf3fWGhFP7EyfTJEqw==" spinCount="100000" sheet="1" selectLockedCells="1"/>
  <dataConsolidate/>
  <conditionalFormatting sqref="B15">
    <cfRule type="cellIs" dxfId="7" priority="2" operator="greaterThan">
      <formula>3500</formula>
    </cfRule>
    <cfRule type="cellIs" dxfId="6" priority="3" operator="lessThan">
      <formula>2500</formula>
    </cfRule>
  </conditionalFormatting>
  <conditionalFormatting sqref="H16">
    <cfRule type="expression" dxfId="5" priority="1">
      <formula>$H$16&gt;$B$1</formula>
    </cfRule>
  </conditionalFormatting>
  <dataValidations count="11">
    <dataValidation type="list" allowBlank="1" showErrorMessage="1" prompt="Här väljer du slutdatum för Lärarlönelyftet för den här rekvisitionsperioden." sqref="E6:E14" xr:uid="{77D1FBFB-60AC-4008-81B6-E296BC910EBB}">
      <formula1>Dagar</formula1>
    </dataValidation>
    <dataValidation type="list" allowBlank="1" showInputMessage="1" showErrorMessage="1" prompt="Här väljer du slutdag för Lärarlönelyftet för den här rekvisitionsperioden." sqref="G5:G14" xr:uid="{11D7E96A-26A0-44B7-8C4D-DD8AB166C18B}">
      <formula1 xml:space="preserve"> Dagar</formula1>
    </dataValidation>
    <dataValidation type="list" allowBlank="1" showInputMessage="1" showErrorMessage="1" prompt="Här väljer du startmånad (Juli = 7, o.s.v.) för Lärarlönelyftet för den här rekvisitionsperioden." sqref="D5:D14" xr:uid="{D4FBF828-AF7B-4349-BF1D-8359F05A355B}">
      <formula1 xml:space="preserve"> Höst</formula1>
    </dataValidation>
    <dataValidation type="list" allowBlank="1" showInputMessage="1" showErrorMessage="1" prompt="Här väljer du startdag för Lärarlönelyftet för den här rekvisitionsperioden." sqref="E5" xr:uid="{DC575350-DDB7-4FDD-B0C9-00EF38610481}">
      <formula1>Dagar</formula1>
    </dataValidation>
    <dataValidation allowBlank="1" showErrorMessage="1" prompt="Här fyller du i din bidragsram." sqref="C1:G1" xr:uid="{52EAF723-CF7E-4D94-BD29-C7ED056C4EDC}"/>
    <dataValidation allowBlank="1" showInputMessage="1" showErrorMessage="1" prompt="Här fyller du i den tjänstgöringsgrad som läraren har under rekvisitionsperioden" sqref="C5" xr:uid="{2C2FB405-80C6-44A1-8254-FD6F1F7BC453}"/>
    <dataValidation allowBlank="1" showInputMessage="1" showErrorMessage="1" prompt="Här fyller du i din bidragsram." sqref="B1" xr:uid="{0E542A52-53EA-4324-8A03-502C4AACA776}"/>
    <dataValidation allowBlank="1" showInputMessage="1" showErrorMessage="1" prompt="Här ser du det totala bidragsbeloppet för läraren för angiven rekvisitionsperiod, inklusive sociala avgifter. Dvs. Löneökning * rekvisitionsperiod * 1,42 för sociala avg.  " sqref="H5:H14" xr:uid="{A127901F-ED83-45DF-A7CD-749BB65EBD09}"/>
    <dataValidation allowBlank="1" showInputMessage="1" showErrorMessage="1" prompt="Här fyller du i vad läraren ska få i löneökning per månad. Obs! Ange för heltidstjänst. " sqref="B5" xr:uid="{3744622A-2441-4BE7-99A2-7EE571FAB8D6}"/>
    <dataValidation type="whole" errorStyle="information" allowBlank="1" showInputMessage="1" showErrorMessage="1" error="Den genomsnittliga löneökningen ska vara mellan 2 500 och 3 500 kronor. " sqref="B15:G15" xr:uid="{C5F35CCE-E6BA-41B5-9C62-473DFAE0A021}">
      <formula1>2500</formula1>
      <formula2>3500</formula2>
    </dataValidation>
    <dataValidation type="list" allowBlank="1" showInputMessage="1" showErrorMessage="1" prompt="Här väljer du slutmånad för Lärarlönelyftet för den här rekvisitionsperioden." sqref="F5:F14" xr:uid="{6587949A-8D33-4762-98B2-76A078DA771C}">
      <formula1>Höst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3CC04-B037-4B83-84B7-4AA4038F88DA}">
  <dimension ref="A1:Q36"/>
  <sheetViews>
    <sheetView workbookViewId="0">
      <selection activeCell="D1" sqref="D1"/>
    </sheetView>
  </sheetViews>
  <sheetFormatPr defaultRowHeight="15" x14ac:dyDescent="0.25"/>
  <cols>
    <col min="1" max="1" width="19.5703125" customWidth="1"/>
    <col min="2" max="3" width="25.42578125" customWidth="1"/>
    <col min="4" max="5" width="18.28515625" customWidth="1"/>
    <col min="6" max="6" width="17" customWidth="1"/>
    <col min="7" max="7" width="20" customWidth="1"/>
    <col min="8" max="8" width="19.5703125" customWidth="1"/>
    <col min="9" max="9" width="18.85546875" customWidth="1"/>
    <col min="11" max="11" width="0" hidden="1" customWidth="1"/>
    <col min="13" max="13" width="11.140625" bestFit="1" customWidth="1"/>
    <col min="14" max="14" width="10.85546875" bestFit="1" customWidth="1"/>
    <col min="15" max="15" width="10.42578125" bestFit="1" customWidth="1"/>
    <col min="16" max="16" width="11.5703125" bestFit="1" customWidth="1"/>
    <col min="17" max="17" width="9.28515625" bestFit="1" customWidth="1"/>
  </cols>
  <sheetData>
    <row r="1" spans="1:16" x14ac:dyDescent="0.25">
      <c r="A1" s="58" t="s">
        <v>34</v>
      </c>
      <c r="B1" s="59"/>
      <c r="C1" s="43"/>
      <c r="D1" s="27"/>
    </row>
    <row r="2" spans="1:16" x14ac:dyDescent="0.25">
      <c r="A2" s="44" t="s">
        <v>12</v>
      </c>
      <c r="B2" s="30"/>
      <c r="C2" s="30"/>
      <c r="D2" s="9">
        <f ca="1">D1-I17</f>
        <v>0</v>
      </c>
    </row>
    <row r="3" spans="1:16" x14ac:dyDescent="0.25">
      <c r="A3" s="5"/>
      <c r="B3" s="6"/>
      <c r="C3" s="6"/>
      <c r="D3" s="6"/>
      <c r="E3" s="6"/>
      <c r="F3" s="6"/>
      <c r="G3" s="6"/>
      <c r="H3" s="6"/>
    </row>
    <row r="4" spans="1:16" ht="36" x14ac:dyDescent="0.25">
      <c r="A4" s="40" t="s">
        <v>16</v>
      </c>
      <c r="B4" s="41" t="s">
        <v>17</v>
      </c>
      <c r="C4" s="41" t="s">
        <v>35</v>
      </c>
      <c r="D4" s="41" t="s">
        <v>24</v>
      </c>
      <c r="E4" s="41" t="s">
        <v>25</v>
      </c>
      <c r="F4" s="41" t="s">
        <v>27</v>
      </c>
      <c r="G4" s="41" t="s">
        <v>26</v>
      </c>
      <c r="H4" s="12" t="s">
        <v>23</v>
      </c>
      <c r="I4" s="12" t="s">
        <v>22</v>
      </c>
    </row>
    <row r="5" spans="1:16" x14ac:dyDescent="0.25">
      <c r="A5" s="28">
        <v>0</v>
      </c>
      <c r="B5" s="27">
        <v>0</v>
      </c>
      <c r="C5" s="35">
        <v>1</v>
      </c>
      <c r="D5" s="42">
        <v>7</v>
      </c>
      <c r="E5" s="42">
        <v>1</v>
      </c>
      <c r="F5" s="42">
        <v>12</v>
      </c>
      <c r="G5" s="42">
        <v>31</v>
      </c>
      <c r="H5" s="9">
        <f t="shared" ref="H5:H15" si="0">A5*B5*C5</f>
        <v>0</v>
      </c>
      <c r="I5" s="9">
        <f ca="1">((B5)*(1.42)*C5*(12-(IF(F5&gt;0,12-F5+1,0))-D5)+((((B5)*1.42)/(DAY(EOMONTH(DATE(YEAR(TODAY()),D5,E5),0))))*((DAY(EOMONTH(DATE(YEAR(TODAY()),D5,E5),0)))-E5+1)*C5)+(((C5*(B5)*1.42)/(DAY(EOMONTH(DATE(YEAR(TODAY()),F5,G5),0))))*((DAY(EOMONTH(DATE(YEAR(TODAY()),F5,G5),0)))-((DAY(EOMONTH(DATE(YEAR(TODAY()),F5,G5),0)))-G5))))*A5</f>
        <v>0</v>
      </c>
      <c r="J5" s="2"/>
      <c r="K5" s="2">
        <f t="shared" ref="K5:K15" si="1">A5*B5</f>
        <v>0</v>
      </c>
      <c r="L5" s="57"/>
      <c r="M5" s="57"/>
    </row>
    <row r="6" spans="1:16" x14ac:dyDescent="0.25">
      <c r="A6" s="28">
        <v>0</v>
      </c>
      <c r="B6" s="27">
        <v>0</v>
      </c>
      <c r="C6" s="35">
        <v>1</v>
      </c>
      <c r="D6" s="42">
        <v>7</v>
      </c>
      <c r="E6" s="42">
        <v>1</v>
      </c>
      <c r="F6" s="42">
        <v>12</v>
      </c>
      <c r="G6" s="42">
        <v>31</v>
      </c>
      <c r="H6" s="9">
        <f t="shared" si="0"/>
        <v>0</v>
      </c>
      <c r="I6" s="9">
        <f t="shared" ref="I6:I15" ca="1" si="2">((B6)*(1.42)*C6*(6-(IF(F6&gt;0,6-F6+1,0))-D6)+((((B6)*1.42)/(DAY(EOMONTH(DATE(YEAR(TODAY()),D6,E6),0))))*((DAY(EOMONTH(DATE(YEAR(TODAY()),D6,E6),0)))-E6+1)*C6)+(((C6*(B6)*1.42)/(DAY(EOMONTH(DATE(YEAR(TODAY()),F6,G6),0))))*((DAY(EOMONTH(DATE(YEAR(TODAY()),F6,G6),0)))-((DAY(EOMONTH(DATE(YEAR(TODAY()),F6,G6),0)))-G6))))*A6</f>
        <v>0</v>
      </c>
      <c r="K6" s="2">
        <f t="shared" si="1"/>
        <v>0</v>
      </c>
      <c r="L6" s="57">
        <v>1</v>
      </c>
      <c r="M6" s="57">
        <v>7</v>
      </c>
    </row>
    <row r="7" spans="1:16" x14ac:dyDescent="0.25">
      <c r="A7" s="28">
        <v>0</v>
      </c>
      <c r="B7" s="27">
        <v>0</v>
      </c>
      <c r="C7" s="35">
        <v>1</v>
      </c>
      <c r="D7" s="42">
        <v>7</v>
      </c>
      <c r="E7" s="42">
        <v>1</v>
      </c>
      <c r="F7" s="42">
        <v>12</v>
      </c>
      <c r="G7" s="42">
        <v>31</v>
      </c>
      <c r="H7" s="9">
        <f t="shared" si="0"/>
        <v>0</v>
      </c>
      <c r="I7" s="9">
        <f t="shared" ca="1" si="2"/>
        <v>0</v>
      </c>
      <c r="K7" s="2">
        <f t="shared" si="1"/>
        <v>0</v>
      </c>
      <c r="L7" s="57">
        <v>2</v>
      </c>
      <c r="M7" s="57">
        <v>8</v>
      </c>
    </row>
    <row r="8" spans="1:16" x14ac:dyDescent="0.25">
      <c r="A8" s="28">
        <v>0</v>
      </c>
      <c r="B8" s="27">
        <v>0</v>
      </c>
      <c r="C8" s="35">
        <v>1</v>
      </c>
      <c r="D8" s="42">
        <v>7</v>
      </c>
      <c r="E8" s="42">
        <v>1</v>
      </c>
      <c r="F8" s="42">
        <v>12</v>
      </c>
      <c r="G8" s="42">
        <v>31</v>
      </c>
      <c r="H8" s="9">
        <f t="shared" si="0"/>
        <v>0</v>
      </c>
      <c r="I8" s="9">
        <f t="shared" ca="1" si="2"/>
        <v>0</v>
      </c>
      <c r="K8" s="2">
        <f t="shared" si="1"/>
        <v>0</v>
      </c>
      <c r="L8" s="57">
        <v>3</v>
      </c>
      <c r="M8" s="57">
        <v>9</v>
      </c>
    </row>
    <row r="9" spans="1:16" x14ac:dyDescent="0.25">
      <c r="A9" s="28">
        <v>0</v>
      </c>
      <c r="B9" s="27">
        <v>0</v>
      </c>
      <c r="C9" s="35">
        <v>1</v>
      </c>
      <c r="D9" s="42">
        <v>7</v>
      </c>
      <c r="E9" s="42">
        <v>1</v>
      </c>
      <c r="F9" s="42">
        <v>12</v>
      </c>
      <c r="G9" s="42">
        <v>31</v>
      </c>
      <c r="H9" s="9">
        <f t="shared" si="0"/>
        <v>0</v>
      </c>
      <c r="I9" s="9">
        <f t="shared" ca="1" si="2"/>
        <v>0</v>
      </c>
      <c r="K9" s="2">
        <f t="shared" si="1"/>
        <v>0</v>
      </c>
      <c r="L9" s="57">
        <v>4</v>
      </c>
      <c r="M9" s="57">
        <v>10</v>
      </c>
      <c r="P9" s="37"/>
    </row>
    <row r="10" spans="1:16" x14ac:dyDescent="0.25">
      <c r="A10" s="28">
        <v>0</v>
      </c>
      <c r="B10" s="27">
        <v>0</v>
      </c>
      <c r="C10" s="35">
        <v>1</v>
      </c>
      <c r="D10" s="42">
        <v>7</v>
      </c>
      <c r="E10" s="42">
        <v>1</v>
      </c>
      <c r="F10" s="42">
        <v>12</v>
      </c>
      <c r="G10" s="42">
        <v>31</v>
      </c>
      <c r="H10" s="9">
        <f t="shared" si="0"/>
        <v>0</v>
      </c>
      <c r="I10" s="9">
        <f t="shared" ca="1" si="2"/>
        <v>0</v>
      </c>
      <c r="K10" s="2">
        <f t="shared" si="1"/>
        <v>0</v>
      </c>
      <c r="L10" s="57">
        <v>5</v>
      </c>
      <c r="M10" s="57">
        <v>11</v>
      </c>
    </row>
    <row r="11" spans="1:16" x14ac:dyDescent="0.25">
      <c r="A11" s="28">
        <v>0</v>
      </c>
      <c r="B11" s="27">
        <v>0</v>
      </c>
      <c r="C11" s="35">
        <v>1</v>
      </c>
      <c r="D11" s="42">
        <v>7</v>
      </c>
      <c r="E11" s="42">
        <v>1</v>
      </c>
      <c r="F11" s="42">
        <v>12</v>
      </c>
      <c r="G11" s="42">
        <v>31</v>
      </c>
      <c r="H11" s="9">
        <f t="shared" si="0"/>
        <v>0</v>
      </c>
      <c r="I11" s="9">
        <f t="shared" ca="1" si="2"/>
        <v>0</v>
      </c>
      <c r="K11" s="2">
        <f t="shared" si="1"/>
        <v>0</v>
      </c>
      <c r="L11" s="57">
        <v>6</v>
      </c>
      <c r="M11" s="57">
        <v>12</v>
      </c>
    </row>
    <row r="12" spans="1:16" x14ac:dyDescent="0.25">
      <c r="A12" s="28">
        <v>0</v>
      </c>
      <c r="B12" s="27">
        <v>0</v>
      </c>
      <c r="C12" s="35">
        <v>1</v>
      </c>
      <c r="D12" s="42">
        <v>7</v>
      </c>
      <c r="E12" s="42">
        <v>1</v>
      </c>
      <c r="F12" s="42">
        <v>12</v>
      </c>
      <c r="G12" s="42">
        <v>31</v>
      </c>
      <c r="H12" s="9">
        <f t="shared" si="0"/>
        <v>0</v>
      </c>
      <c r="I12" s="9">
        <f t="shared" ca="1" si="2"/>
        <v>0</v>
      </c>
      <c r="K12" s="2">
        <f t="shared" si="1"/>
        <v>0</v>
      </c>
      <c r="L12" s="57">
        <v>7</v>
      </c>
      <c r="M12" s="57"/>
    </row>
    <row r="13" spans="1:16" x14ac:dyDescent="0.25">
      <c r="A13" s="28">
        <v>0</v>
      </c>
      <c r="B13" s="27">
        <v>0</v>
      </c>
      <c r="C13" s="35">
        <v>1</v>
      </c>
      <c r="D13" s="42">
        <v>7</v>
      </c>
      <c r="E13" s="42">
        <v>1</v>
      </c>
      <c r="F13" s="42">
        <v>12</v>
      </c>
      <c r="G13" s="42">
        <v>31</v>
      </c>
      <c r="H13" s="9">
        <f t="shared" si="0"/>
        <v>0</v>
      </c>
      <c r="I13" s="9">
        <f t="shared" ca="1" si="2"/>
        <v>0</v>
      </c>
      <c r="K13" s="2">
        <f t="shared" si="1"/>
        <v>0</v>
      </c>
      <c r="L13" s="57">
        <v>8</v>
      </c>
      <c r="M13" s="57"/>
    </row>
    <row r="14" spans="1:16" x14ac:dyDescent="0.25">
      <c r="A14" s="28">
        <v>0</v>
      </c>
      <c r="B14" s="27">
        <v>0</v>
      </c>
      <c r="C14" s="35">
        <v>1</v>
      </c>
      <c r="D14" s="42">
        <v>7</v>
      </c>
      <c r="E14" s="42">
        <v>1</v>
      </c>
      <c r="F14" s="42">
        <v>12</v>
      </c>
      <c r="G14" s="42">
        <v>31</v>
      </c>
      <c r="H14" s="9">
        <f t="shared" si="0"/>
        <v>0</v>
      </c>
      <c r="I14" s="9">
        <f t="shared" ca="1" si="2"/>
        <v>0</v>
      </c>
      <c r="K14" s="2">
        <f t="shared" si="1"/>
        <v>0</v>
      </c>
      <c r="L14" s="57">
        <v>9</v>
      </c>
      <c r="M14" s="57"/>
    </row>
    <row r="15" spans="1:16" x14ac:dyDescent="0.25">
      <c r="A15" s="28">
        <v>0</v>
      </c>
      <c r="B15" s="27">
        <v>0</v>
      </c>
      <c r="C15" s="35">
        <v>1</v>
      </c>
      <c r="D15" s="42">
        <v>7</v>
      </c>
      <c r="E15" s="42">
        <v>1</v>
      </c>
      <c r="F15" s="42">
        <v>12</v>
      </c>
      <c r="G15" s="42">
        <v>31</v>
      </c>
      <c r="H15" s="9">
        <f t="shared" si="0"/>
        <v>0</v>
      </c>
      <c r="I15" s="9">
        <f t="shared" ca="1" si="2"/>
        <v>0</v>
      </c>
      <c r="K15" s="2">
        <f t="shared" si="1"/>
        <v>0</v>
      </c>
      <c r="L15" s="57">
        <v>10</v>
      </c>
      <c r="M15" s="57"/>
    </row>
    <row r="16" spans="1:16" ht="24.75" x14ac:dyDescent="0.25">
      <c r="A16" s="17" t="s">
        <v>20</v>
      </c>
      <c r="B16" s="18"/>
      <c r="C16" s="18"/>
      <c r="D16" s="18"/>
      <c r="E16" s="18"/>
      <c r="F16" s="18"/>
      <c r="G16" s="18"/>
      <c r="H16" s="19" t="s">
        <v>13</v>
      </c>
      <c r="I16" s="20" t="s">
        <v>11</v>
      </c>
      <c r="L16" s="57">
        <v>11</v>
      </c>
      <c r="M16" s="57"/>
    </row>
    <row r="17" spans="1:17" x14ac:dyDescent="0.25">
      <c r="A17" s="7">
        <f>SUM(A5:A15)</f>
        <v>0</v>
      </c>
      <c r="B17" s="10"/>
      <c r="C17" s="10"/>
      <c r="D17" s="10"/>
      <c r="E17" s="10"/>
      <c r="F17" s="10"/>
      <c r="G17" s="10"/>
      <c r="H17" s="13" t="e">
        <f>(A5*B5+A6*B6+A7*B7+A8*B8+A9*B9+A10*B10+A11*B11+A12*B12+A13*B13+A14*B14+A15*B15)/A17</f>
        <v>#DIV/0!</v>
      </c>
      <c r="I17" s="8">
        <f ca="1">SUM(I5:I15)</f>
        <v>0</v>
      </c>
      <c r="L17" s="57">
        <v>12</v>
      </c>
      <c r="M17" s="57"/>
    </row>
    <row r="18" spans="1:17" x14ac:dyDescent="0.25">
      <c r="H18" s="2"/>
      <c r="L18" s="57">
        <v>13</v>
      </c>
      <c r="M18" s="57"/>
      <c r="P18" s="39"/>
      <c r="Q18" s="38"/>
    </row>
    <row r="19" spans="1:17" x14ac:dyDescent="0.25">
      <c r="L19" s="57">
        <v>14</v>
      </c>
      <c r="M19" s="57"/>
    </row>
    <row r="20" spans="1:17" x14ac:dyDescent="0.25">
      <c r="H20" s="22" t="e">
        <f>IF(H17&lt;2500, "DEN GENOMSNITTLIGA LÖNEÖKNINGEN ÄR FÖR LÅG!",IF(H17&gt;3500, "DEN GENOMSNITTLIGA LÖNEÖKNINGEN ÄR FÖR HÖG!", ""))</f>
        <v>#DIV/0!</v>
      </c>
      <c r="L20" s="57">
        <v>15</v>
      </c>
      <c r="M20" s="57"/>
    </row>
    <row r="21" spans="1:17" x14ac:dyDescent="0.25">
      <c r="H21" s="22" t="str">
        <f ca="1">IF(I17&gt;D1,"DEN TOTALA LÖNEÖKNINGEN ÖVERSTIGER DIN BIDRAGSRAM!","")</f>
        <v/>
      </c>
      <c r="L21" s="57">
        <v>16</v>
      </c>
      <c r="M21" s="57"/>
    </row>
    <row r="22" spans="1:17" x14ac:dyDescent="0.25">
      <c r="L22" s="57">
        <v>17</v>
      </c>
      <c r="M22" s="57"/>
    </row>
    <row r="23" spans="1:17" x14ac:dyDescent="0.25">
      <c r="L23" s="57">
        <v>18</v>
      </c>
      <c r="M23" s="57"/>
    </row>
    <row r="24" spans="1:17" x14ac:dyDescent="0.25">
      <c r="L24" s="57">
        <v>19</v>
      </c>
      <c r="M24" s="57"/>
    </row>
    <row r="25" spans="1:17" x14ac:dyDescent="0.25">
      <c r="L25" s="57">
        <v>20</v>
      </c>
      <c r="M25" s="57"/>
    </row>
    <row r="26" spans="1:17" x14ac:dyDescent="0.25">
      <c r="L26" s="57">
        <v>21</v>
      </c>
      <c r="M26" s="57"/>
    </row>
    <row r="27" spans="1:17" x14ac:dyDescent="0.25">
      <c r="L27" s="57">
        <v>22</v>
      </c>
      <c r="M27" s="57"/>
    </row>
    <row r="28" spans="1:17" x14ac:dyDescent="0.25">
      <c r="L28" s="57">
        <v>23</v>
      </c>
      <c r="M28" s="57"/>
    </row>
    <row r="29" spans="1:17" x14ac:dyDescent="0.25">
      <c r="L29" s="57">
        <v>24</v>
      </c>
      <c r="M29" s="57"/>
    </row>
    <row r="30" spans="1:17" x14ac:dyDescent="0.25">
      <c r="L30" s="57">
        <v>25</v>
      </c>
      <c r="M30" s="57"/>
    </row>
    <row r="31" spans="1:17" x14ac:dyDescent="0.25">
      <c r="L31" s="57">
        <v>26</v>
      </c>
      <c r="M31" s="57"/>
    </row>
    <row r="32" spans="1:17" x14ac:dyDescent="0.25">
      <c r="L32" s="57">
        <v>27</v>
      </c>
      <c r="M32" s="57"/>
    </row>
    <row r="33" spans="12:13" x14ac:dyDescent="0.25">
      <c r="L33" s="57">
        <v>28</v>
      </c>
      <c r="M33" s="57"/>
    </row>
    <row r="34" spans="12:13" x14ac:dyDescent="0.25">
      <c r="L34" s="57">
        <v>29</v>
      </c>
      <c r="M34" s="57"/>
    </row>
    <row r="35" spans="12:13" x14ac:dyDescent="0.25">
      <c r="L35" s="57">
        <v>30</v>
      </c>
      <c r="M35" s="57"/>
    </row>
    <row r="36" spans="12:13" x14ac:dyDescent="0.25">
      <c r="L36" s="57">
        <v>31</v>
      </c>
      <c r="M36" s="57"/>
    </row>
  </sheetData>
  <sheetProtection algorithmName="SHA-512" hashValue="sV+bke764OiLCdAFkOB+gDV8Nt+FTJdzJIIf5dPHNRe/jOstXO1S+2NADsSyqO82Sk9WW5dH2fbR5uP3CI4f6A==" saltValue="MVP9q8LtXd2ns97pw+YAWQ==" spinCount="100000" sheet="1" objects="1" scenarios="1" selectLockedCells="1"/>
  <mergeCells count="1">
    <mergeCell ref="A1:B1"/>
  </mergeCells>
  <conditionalFormatting sqref="H17">
    <cfRule type="cellIs" dxfId="4" priority="1" operator="greaterThan">
      <formula>3500</formula>
    </cfRule>
    <cfRule type="cellIs" dxfId="3" priority="2" operator="greaterThan">
      <formula>3500</formula>
    </cfRule>
    <cfRule type="cellIs" dxfId="2" priority="3" operator="greaterThan">
      <formula>3500</formula>
    </cfRule>
    <cfRule type="cellIs" dxfId="1" priority="4" operator="lessThan">
      <formula>2500</formula>
    </cfRule>
  </conditionalFormatting>
  <conditionalFormatting sqref="I17">
    <cfRule type="expression" dxfId="0" priority="5">
      <formula>$I$17&gt;$D$1</formula>
    </cfRule>
  </conditionalFormatting>
  <dataValidations count="14">
    <dataValidation type="list" allowBlank="1" showInputMessage="1" showErrorMessage="1" prompt="Här väljer du slutmånad för Lärarlönelyftet för den här rekvisitionsperioden." sqref="F5:F15" xr:uid="{00000000-0002-0000-0200-000011000000}">
      <formula1>$M$6:$M$11</formula1>
    </dataValidation>
    <dataValidation type="list" allowBlank="1" showInputMessage="1" showErrorMessage="1" prompt="Här väljer du slutdatum för Lärarlönelyftet för den här rekvisitionsperioden." sqref="G15" xr:uid="{00000000-0002-0000-0200-00000D000000}">
      <formula1 xml:space="preserve"> Dagar</formula1>
    </dataValidation>
    <dataValidation allowBlank="1" showErrorMessage="1" prompt="Här fyller du i lärarens/lärarnas löneökning per månad. OBS! Ange löneökning för heltidstjänst." sqref="C6:C15" xr:uid="{00000000-0002-0000-0200-00000A000000}"/>
    <dataValidation allowBlank="1" showInputMessage="1" showErrorMessage="1" prompt="Här fyller du i den tjänstgöringsgrad som läraren har under rekvisitionsperioden" sqref="C5" xr:uid="{00000000-0002-0000-0200-000009000000}"/>
    <dataValidation allowBlank="1" showInputMessage="1" showErrorMessage="1" prompt="Här ser du det totala bidragsbeloppet för läraren för angiven rekvisitionsperiod, inklusive sociala avgifter. Dvs. Löneökning * rekvisitionsperiod * 1,42 för sociala avg.  " sqref="I5:I15" xr:uid="{00000000-0002-0000-0200-000008000000}"/>
    <dataValidation type="list" allowBlank="1" showInputMessage="1" showErrorMessage="1" sqref="P5" xr:uid="{00000000-0002-0000-0200-000006000000}">
      <formula1 xml:space="preserve"> Juni</formula1>
    </dataValidation>
    <dataValidation type="list" allowBlank="1" showInputMessage="1" showErrorMessage="1" sqref="N5" xr:uid="{00000000-0002-0000-0200-000005000000}">
      <formula1 xml:space="preserve"> Januari</formula1>
    </dataValidation>
    <dataValidation type="list" allowBlank="1" showInputMessage="1" showErrorMessage="1" sqref="M5 O5" xr:uid="{00000000-0002-0000-0200-000004000000}">
      <formula1 xml:space="preserve"> Månad1</formula1>
    </dataValidation>
    <dataValidation allowBlank="1" showInputMessage="1" showErrorMessage="1" prompt="Här fyller du i din bidragsram." sqref="D1" xr:uid="{00000000-0002-0000-0200-000003000000}"/>
    <dataValidation allowBlank="1" showInputMessage="1" showErrorMessage="1" prompt="Här fyller du i lärarens/lärarnas löneökning per månad. OBS! Ange löneökning för heltidstjänst." sqref="B5:B15" xr:uid="{00000000-0002-0000-0200-000002000000}"/>
    <dataValidation allowBlank="1" showInputMessage="1" showErrorMessage="1" prompt="Här fyller du i antalet lärare som får lika stor löneökning." sqref="A5:A15" xr:uid="{00000000-0002-0000-0200-000001000000}"/>
    <dataValidation type="whole" errorStyle="information" allowBlank="1" showInputMessage="1" showErrorMessage="1" error="Den genomsnittliga löneökningen ska vara mellan 2 500 och 3 500 kronor. " sqref="B17:G17" xr:uid="{00000000-0002-0000-0200-000000000000}">
      <formula1>2500</formula1>
      <formula2>3500</formula2>
    </dataValidation>
    <dataValidation type="list" allowBlank="1" showInputMessage="1" showErrorMessage="1" sqref="G5:G14 E5:E15" xr:uid="{27BB197F-4776-48BF-AC3C-3CDAB33AC76F}">
      <formula1>$L$6:$L$36</formula1>
    </dataValidation>
    <dataValidation type="list" allowBlank="1" showInputMessage="1" showErrorMessage="1" sqref="D5:D15" xr:uid="{155602BF-EDB0-4FD3-8D2B-F1D60A0D5CA5}">
      <formula1>$M$6:$M$11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1:V181"/>
  <sheetViews>
    <sheetView workbookViewId="0">
      <selection activeCell="I1" sqref="I1:I6"/>
    </sheetView>
  </sheetViews>
  <sheetFormatPr defaultRowHeight="15" x14ac:dyDescent="0.25"/>
  <cols>
    <col min="11" max="11" width="10.42578125" bestFit="1" customWidth="1"/>
    <col min="13" max="13" width="10.42578125" bestFit="1" customWidth="1"/>
  </cols>
  <sheetData>
    <row r="1" spans="6:22" x14ac:dyDescent="0.25">
      <c r="F1">
        <v>1</v>
      </c>
      <c r="G1">
        <v>1</v>
      </c>
      <c r="I1" t="s">
        <v>28</v>
      </c>
      <c r="K1" s="37">
        <v>42736</v>
      </c>
      <c r="M1" s="37">
        <v>42736</v>
      </c>
    </row>
    <row r="2" spans="6:22" x14ac:dyDescent="0.25">
      <c r="F2">
        <v>2</v>
      </c>
      <c r="G2">
        <v>2</v>
      </c>
      <c r="I2" t="s">
        <v>29</v>
      </c>
      <c r="K2" s="37">
        <v>42737</v>
      </c>
      <c r="M2" s="37">
        <v>42737</v>
      </c>
    </row>
    <row r="3" spans="6:22" x14ac:dyDescent="0.25">
      <c r="F3">
        <v>3</v>
      </c>
      <c r="G3">
        <v>3</v>
      </c>
      <c r="I3" t="s">
        <v>30</v>
      </c>
      <c r="K3" s="37">
        <v>42738</v>
      </c>
      <c r="M3" s="37">
        <v>42738</v>
      </c>
    </row>
    <row r="4" spans="6:22" x14ac:dyDescent="0.25">
      <c r="F4">
        <v>4</v>
      </c>
      <c r="G4">
        <v>4</v>
      </c>
      <c r="I4" t="s">
        <v>31</v>
      </c>
      <c r="K4" s="37">
        <v>42739</v>
      </c>
      <c r="M4" s="37">
        <v>42739</v>
      </c>
    </row>
    <row r="5" spans="6:22" x14ac:dyDescent="0.25">
      <c r="F5">
        <v>5</v>
      </c>
      <c r="G5">
        <v>5</v>
      </c>
      <c r="I5" t="s">
        <v>32</v>
      </c>
      <c r="K5" s="37">
        <v>42740</v>
      </c>
      <c r="M5" s="37">
        <v>42740</v>
      </c>
    </row>
    <row r="6" spans="6:22" x14ac:dyDescent="0.25">
      <c r="F6">
        <v>6</v>
      </c>
      <c r="G6">
        <v>6</v>
      </c>
      <c r="I6" t="s">
        <v>33</v>
      </c>
      <c r="K6" s="37">
        <v>42741</v>
      </c>
      <c r="M6" s="37">
        <v>42741</v>
      </c>
    </row>
    <row r="7" spans="6:22" x14ac:dyDescent="0.25">
      <c r="G7">
        <v>7</v>
      </c>
      <c r="K7" s="37">
        <v>42742</v>
      </c>
      <c r="M7" s="37">
        <v>42742</v>
      </c>
    </row>
    <row r="8" spans="6:22" x14ac:dyDescent="0.25">
      <c r="G8">
        <v>8</v>
      </c>
      <c r="K8" s="37">
        <v>42743</v>
      </c>
      <c r="M8" s="37">
        <v>42743</v>
      </c>
    </row>
    <row r="9" spans="6:22" x14ac:dyDescent="0.25">
      <c r="G9">
        <v>9</v>
      </c>
      <c r="K9" s="37">
        <v>42744</v>
      </c>
      <c r="M9" s="37">
        <v>42744</v>
      </c>
    </row>
    <row r="10" spans="6:22" x14ac:dyDescent="0.25">
      <c r="G10">
        <v>10</v>
      </c>
      <c r="K10" s="37">
        <v>42745</v>
      </c>
      <c r="M10" s="37">
        <v>42745</v>
      </c>
    </row>
    <row r="11" spans="6:22" x14ac:dyDescent="0.25">
      <c r="G11">
        <v>11</v>
      </c>
      <c r="K11" s="37">
        <v>42746</v>
      </c>
      <c r="M11" s="37">
        <v>42746</v>
      </c>
      <c r="V11">
        <v>42906</v>
      </c>
    </row>
    <row r="12" spans="6:22" x14ac:dyDescent="0.25">
      <c r="G12">
        <v>12</v>
      </c>
      <c r="K12" s="37">
        <v>42747</v>
      </c>
      <c r="M12" s="37">
        <v>42747</v>
      </c>
    </row>
    <row r="13" spans="6:22" x14ac:dyDescent="0.25">
      <c r="G13">
        <v>13</v>
      </c>
      <c r="K13" s="37">
        <v>42748</v>
      </c>
      <c r="M13" s="37">
        <v>42748</v>
      </c>
    </row>
    <row r="14" spans="6:22" x14ac:dyDescent="0.25">
      <c r="G14">
        <v>14</v>
      </c>
      <c r="K14" s="37">
        <v>42749</v>
      </c>
      <c r="M14" s="37">
        <v>42749</v>
      </c>
    </row>
    <row r="15" spans="6:22" x14ac:dyDescent="0.25">
      <c r="G15">
        <v>15</v>
      </c>
      <c r="K15" s="37">
        <v>42750</v>
      </c>
      <c r="M15" s="37">
        <v>42750</v>
      </c>
    </row>
    <row r="16" spans="6:22" x14ac:dyDescent="0.25">
      <c r="G16">
        <v>16</v>
      </c>
      <c r="K16" s="37">
        <v>42751</v>
      </c>
      <c r="M16" s="37">
        <v>42751</v>
      </c>
    </row>
    <row r="17" spans="7:13" x14ac:dyDescent="0.25">
      <c r="G17">
        <v>17</v>
      </c>
      <c r="K17" s="37">
        <v>42752</v>
      </c>
      <c r="M17" s="37">
        <v>42752</v>
      </c>
    </row>
    <row r="18" spans="7:13" x14ac:dyDescent="0.25">
      <c r="G18">
        <v>18</v>
      </c>
      <c r="K18" s="37">
        <v>42753</v>
      </c>
      <c r="M18" s="37">
        <v>42753</v>
      </c>
    </row>
    <row r="19" spans="7:13" x14ac:dyDescent="0.25">
      <c r="G19">
        <v>19</v>
      </c>
      <c r="K19" s="37">
        <v>42754</v>
      </c>
      <c r="M19" s="37">
        <v>42754</v>
      </c>
    </row>
    <row r="20" spans="7:13" x14ac:dyDescent="0.25">
      <c r="G20">
        <v>20</v>
      </c>
      <c r="K20" s="37">
        <v>42755</v>
      </c>
      <c r="M20" s="37">
        <v>42755</v>
      </c>
    </row>
    <row r="21" spans="7:13" x14ac:dyDescent="0.25">
      <c r="G21">
        <v>21</v>
      </c>
      <c r="K21" s="37">
        <v>42756</v>
      </c>
      <c r="M21" s="37">
        <v>42756</v>
      </c>
    </row>
    <row r="22" spans="7:13" x14ac:dyDescent="0.25">
      <c r="G22">
        <v>22</v>
      </c>
      <c r="K22" s="37">
        <v>42757</v>
      </c>
      <c r="M22" s="37">
        <v>42757</v>
      </c>
    </row>
    <row r="23" spans="7:13" x14ac:dyDescent="0.25">
      <c r="G23">
        <v>23</v>
      </c>
      <c r="K23" s="37">
        <v>42758</v>
      </c>
      <c r="M23" s="37">
        <v>42758</v>
      </c>
    </row>
    <row r="24" spans="7:13" x14ac:dyDescent="0.25">
      <c r="G24">
        <v>24</v>
      </c>
      <c r="K24" s="37">
        <v>42759</v>
      </c>
      <c r="M24" s="37">
        <v>42759</v>
      </c>
    </row>
    <row r="25" spans="7:13" x14ac:dyDescent="0.25">
      <c r="G25">
        <v>25</v>
      </c>
      <c r="K25" s="37">
        <v>42760</v>
      </c>
      <c r="M25" s="37">
        <v>42760</v>
      </c>
    </row>
    <row r="26" spans="7:13" x14ac:dyDescent="0.25">
      <c r="G26">
        <v>26</v>
      </c>
      <c r="K26" s="37">
        <v>42761</v>
      </c>
      <c r="M26" s="37">
        <v>42761</v>
      </c>
    </row>
    <row r="27" spans="7:13" x14ac:dyDescent="0.25">
      <c r="G27">
        <v>27</v>
      </c>
      <c r="K27" s="37">
        <v>42762</v>
      </c>
      <c r="M27" s="37">
        <v>42762</v>
      </c>
    </row>
    <row r="28" spans="7:13" x14ac:dyDescent="0.25">
      <c r="G28">
        <v>28</v>
      </c>
      <c r="K28" s="37">
        <v>42763</v>
      </c>
      <c r="M28" s="37">
        <v>42763</v>
      </c>
    </row>
    <row r="29" spans="7:13" x14ac:dyDescent="0.25">
      <c r="G29">
        <v>29</v>
      </c>
      <c r="K29" s="37">
        <v>42764</v>
      </c>
      <c r="M29" s="37">
        <v>42764</v>
      </c>
    </row>
    <row r="30" spans="7:13" x14ac:dyDescent="0.25">
      <c r="G30">
        <v>30</v>
      </c>
      <c r="K30" s="37">
        <v>42765</v>
      </c>
      <c r="M30" s="37">
        <v>42765</v>
      </c>
    </row>
    <row r="31" spans="7:13" x14ac:dyDescent="0.25">
      <c r="G31">
        <v>31</v>
      </c>
      <c r="K31" s="37">
        <v>42766</v>
      </c>
      <c r="M31" s="37">
        <v>42766</v>
      </c>
    </row>
    <row r="32" spans="7:13" x14ac:dyDescent="0.25">
      <c r="K32" s="37">
        <v>42767</v>
      </c>
      <c r="M32" s="37">
        <v>42767</v>
      </c>
    </row>
    <row r="33" spans="11:13" x14ac:dyDescent="0.25">
      <c r="K33" s="37">
        <v>42768</v>
      </c>
      <c r="M33" s="37">
        <v>42768</v>
      </c>
    </row>
    <row r="34" spans="11:13" x14ac:dyDescent="0.25">
      <c r="K34" s="37">
        <v>42769</v>
      </c>
      <c r="M34" s="37">
        <v>42769</v>
      </c>
    </row>
    <row r="35" spans="11:13" x14ac:dyDescent="0.25">
      <c r="K35" s="37">
        <v>42770</v>
      </c>
      <c r="M35" s="37">
        <v>42770</v>
      </c>
    </row>
    <row r="36" spans="11:13" x14ac:dyDescent="0.25">
      <c r="K36" s="37">
        <v>42771</v>
      </c>
      <c r="M36" s="37">
        <v>42771</v>
      </c>
    </row>
    <row r="37" spans="11:13" x14ac:dyDescent="0.25">
      <c r="K37" s="37">
        <v>42772</v>
      </c>
      <c r="M37" s="37">
        <v>42772</v>
      </c>
    </row>
    <row r="38" spans="11:13" x14ac:dyDescent="0.25">
      <c r="K38" s="37">
        <v>42773</v>
      </c>
      <c r="M38" s="37">
        <v>42773</v>
      </c>
    </row>
    <row r="39" spans="11:13" x14ac:dyDescent="0.25">
      <c r="K39" s="37">
        <v>42774</v>
      </c>
      <c r="M39" s="37">
        <v>42774</v>
      </c>
    </row>
    <row r="40" spans="11:13" x14ac:dyDescent="0.25">
      <c r="K40" s="37">
        <v>42775</v>
      </c>
      <c r="M40" s="37">
        <v>42775</v>
      </c>
    </row>
    <row r="41" spans="11:13" x14ac:dyDescent="0.25">
      <c r="K41" s="37">
        <v>42776</v>
      </c>
      <c r="M41" s="37">
        <v>42776</v>
      </c>
    </row>
    <row r="42" spans="11:13" x14ac:dyDescent="0.25">
      <c r="K42" s="37">
        <v>42777</v>
      </c>
      <c r="M42" s="37">
        <v>42777</v>
      </c>
    </row>
    <row r="43" spans="11:13" x14ac:dyDescent="0.25">
      <c r="K43" s="37">
        <v>42778</v>
      </c>
      <c r="M43" s="37">
        <v>42778</v>
      </c>
    </row>
    <row r="44" spans="11:13" x14ac:dyDescent="0.25">
      <c r="K44" s="37">
        <v>42779</v>
      </c>
      <c r="M44" s="37">
        <v>42779</v>
      </c>
    </row>
    <row r="45" spans="11:13" x14ac:dyDescent="0.25">
      <c r="K45" s="37">
        <v>42780</v>
      </c>
      <c r="M45" s="37">
        <v>42780</v>
      </c>
    </row>
    <row r="46" spans="11:13" x14ac:dyDescent="0.25">
      <c r="K46" s="37">
        <v>42781</v>
      </c>
      <c r="M46" s="37">
        <v>42781</v>
      </c>
    </row>
    <row r="47" spans="11:13" x14ac:dyDescent="0.25">
      <c r="K47" s="37">
        <v>42782</v>
      </c>
      <c r="M47" s="37">
        <v>42782</v>
      </c>
    </row>
    <row r="48" spans="11:13" x14ac:dyDescent="0.25">
      <c r="K48" s="37">
        <v>42783</v>
      </c>
      <c r="M48" s="37">
        <v>42783</v>
      </c>
    </row>
    <row r="49" spans="11:13" x14ac:dyDescent="0.25">
      <c r="K49" s="37">
        <v>42784</v>
      </c>
      <c r="M49" s="37">
        <v>42784</v>
      </c>
    </row>
    <row r="50" spans="11:13" x14ac:dyDescent="0.25">
      <c r="K50" s="37">
        <v>42785</v>
      </c>
      <c r="M50" s="37">
        <v>42785</v>
      </c>
    </row>
    <row r="51" spans="11:13" x14ac:dyDescent="0.25">
      <c r="K51" s="37">
        <v>42786</v>
      </c>
      <c r="M51" s="37">
        <v>42786</v>
      </c>
    </row>
    <row r="52" spans="11:13" x14ac:dyDescent="0.25">
      <c r="K52" s="37">
        <v>42787</v>
      </c>
      <c r="M52" s="37">
        <v>42787</v>
      </c>
    </row>
    <row r="53" spans="11:13" x14ac:dyDescent="0.25">
      <c r="K53" s="37">
        <v>42788</v>
      </c>
      <c r="M53" s="37">
        <v>42788</v>
      </c>
    </row>
    <row r="54" spans="11:13" x14ac:dyDescent="0.25">
      <c r="K54" s="37">
        <v>42789</v>
      </c>
      <c r="M54" s="37">
        <v>42789</v>
      </c>
    </row>
    <row r="55" spans="11:13" x14ac:dyDescent="0.25">
      <c r="K55" s="37">
        <v>42790</v>
      </c>
      <c r="M55" s="37">
        <v>42790</v>
      </c>
    </row>
    <row r="56" spans="11:13" x14ac:dyDescent="0.25">
      <c r="K56" s="37">
        <v>42791</v>
      </c>
      <c r="M56" s="37">
        <v>42791</v>
      </c>
    </row>
    <row r="57" spans="11:13" x14ac:dyDescent="0.25">
      <c r="K57" s="37">
        <v>42792</v>
      </c>
      <c r="M57" s="37">
        <v>42792</v>
      </c>
    </row>
    <row r="58" spans="11:13" x14ac:dyDescent="0.25">
      <c r="K58" s="37">
        <v>42793</v>
      </c>
      <c r="M58" s="37">
        <v>42793</v>
      </c>
    </row>
    <row r="59" spans="11:13" x14ac:dyDescent="0.25">
      <c r="K59" s="37">
        <v>42794</v>
      </c>
      <c r="M59" s="37">
        <v>42794</v>
      </c>
    </row>
    <row r="60" spans="11:13" x14ac:dyDescent="0.25">
      <c r="K60" s="37">
        <v>42795</v>
      </c>
      <c r="M60" s="37">
        <v>42795</v>
      </c>
    </row>
    <row r="61" spans="11:13" x14ac:dyDescent="0.25">
      <c r="K61" s="37">
        <v>42796</v>
      </c>
      <c r="M61" s="37">
        <v>42796</v>
      </c>
    </row>
    <row r="62" spans="11:13" x14ac:dyDescent="0.25">
      <c r="K62" s="37">
        <v>42797</v>
      </c>
      <c r="M62" s="37">
        <v>42797</v>
      </c>
    </row>
    <row r="63" spans="11:13" x14ac:dyDescent="0.25">
      <c r="K63" s="37">
        <v>42798</v>
      </c>
      <c r="M63" s="37">
        <v>42798</v>
      </c>
    </row>
    <row r="64" spans="11:13" x14ac:dyDescent="0.25">
      <c r="K64" s="37">
        <v>42799</v>
      </c>
      <c r="M64" s="37">
        <v>42799</v>
      </c>
    </row>
    <row r="65" spans="11:13" x14ac:dyDescent="0.25">
      <c r="K65" s="37">
        <v>42800</v>
      </c>
      <c r="M65" s="37">
        <v>42800</v>
      </c>
    </row>
    <row r="66" spans="11:13" x14ac:dyDescent="0.25">
      <c r="K66" s="37">
        <v>42801</v>
      </c>
      <c r="M66" s="37">
        <v>42801</v>
      </c>
    </row>
    <row r="67" spans="11:13" x14ac:dyDescent="0.25">
      <c r="K67" s="37">
        <v>42802</v>
      </c>
      <c r="M67" s="37">
        <v>42802</v>
      </c>
    </row>
    <row r="68" spans="11:13" x14ac:dyDescent="0.25">
      <c r="K68" s="37">
        <v>42803</v>
      </c>
      <c r="M68" s="37">
        <v>42803</v>
      </c>
    </row>
    <row r="69" spans="11:13" x14ac:dyDescent="0.25">
      <c r="K69" s="37">
        <v>42804</v>
      </c>
      <c r="M69" s="37">
        <v>42804</v>
      </c>
    </row>
    <row r="70" spans="11:13" x14ac:dyDescent="0.25">
      <c r="K70" s="37">
        <v>42805</v>
      </c>
      <c r="M70" s="37">
        <v>42805</v>
      </c>
    </row>
    <row r="71" spans="11:13" x14ac:dyDescent="0.25">
      <c r="K71" s="37">
        <v>42806</v>
      </c>
      <c r="M71" s="37">
        <v>42806</v>
      </c>
    </row>
    <row r="72" spans="11:13" x14ac:dyDescent="0.25">
      <c r="K72" s="37">
        <v>42807</v>
      </c>
      <c r="M72" s="37">
        <v>42807</v>
      </c>
    </row>
    <row r="73" spans="11:13" x14ac:dyDescent="0.25">
      <c r="K73" s="37">
        <v>42808</v>
      </c>
      <c r="M73" s="37">
        <v>42808</v>
      </c>
    </row>
    <row r="74" spans="11:13" x14ac:dyDescent="0.25">
      <c r="K74" s="37">
        <v>42809</v>
      </c>
      <c r="M74" s="37">
        <v>42809</v>
      </c>
    </row>
    <row r="75" spans="11:13" x14ac:dyDescent="0.25">
      <c r="K75" s="37">
        <v>42810</v>
      </c>
      <c r="M75" s="37">
        <v>42810</v>
      </c>
    </row>
    <row r="76" spans="11:13" x14ac:dyDescent="0.25">
      <c r="K76" s="37">
        <v>42811</v>
      </c>
      <c r="M76" s="37">
        <v>42811</v>
      </c>
    </row>
    <row r="77" spans="11:13" x14ac:dyDescent="0.25">
      <c r="K77" s="37">
        <v>42812</v>
      </c>
      <c r="M77" s="37">
        <v>42812</v>
      </c>
    </row>
    <row r="78" spans="11:13" x14ac:dyDescent="0.25">
      <c r="K78" s="37">
        <v>42813</v>
      </c>
      <c r="M78" s="37">
        <v>42813</v>
      </c>
    </row>
    <row r="79" spans="11:13" x14ac:dyDescent="0.25">
      <c r="K79" s="37">
        <v>42814</v>
      </c>
      <c r="M79" s="37">
        <v>42814</v>
      </c>
    </row>
    <row r="80" spans="11:13" x14ac:dyDescent="0.25">
      <c r="K80" s="37">
        <v>42815</v>
      </c>
      <c r="M80" s="37">
        <v>42815</v>
      </c>
    </row>
    <row r="81" spans="11:13" x14ac:dyDescent="0.25">
      <c r="K81" s="37">
        <v>42816</v>
      </c>
      <c r="M81" s="37">
        <v>42816</v>
      </c>
    </row>
    <row r="82" spans="11:13" x14ac:dyDescent="0.25">
      <c r="K82" s="37">
        <v>42817</v>
      </c>
      <c r="M82" s="37">
        <v>42817</v>
      </c>
    </row>
    <row r="83" spans="11:13" x14ac:dyDescent="0.25">
      <c r="K83" s="37">
        <v>42818</v>
      </c>
      <c r="M83" s="37">
        <v>42818</v>
      </c>
    </row>
    <row r="84" spans="11:13" x14ac:dyDescent="0.25">
      <c r="K84" s="37">
        <v>42819</v>
      </c>
      <c r="M84" s="37">
        <v>42819</v>
      </c>
    </row>
    <row r="85" spans="11:13" x14ac:dyDescent="0.25">
      <c r="K85" s="37">
        <v>42820</v>
      </c>
      <c r="M85" s="37">
        <v>42820</v>
      </c>
    </row>
    <row r="86" spans="11:13" x14ac:dyDescent="0.25">
      <c r="K86" s="37">
        <v>42821</v>
      </c>
      <c r="M86" s="37">
        <v>42821</v>
      </c>
    </row>
    <row r="87" spans="11:13" x14ac:dyDescent="0.25">
      <c r="K87" s="37">
        <v>42822</v>
      </c>
      <c r="M87" s="37">
        <v>42822</v>
      </c>
    </row>
    <row r="88" spans="11:13" x14ac:dyDescent="0.25">
      <c r="K88" s="37">
        <v>42823</v>
      </c>
      <c r="M88" s="37">
        <v>42823</v>
      </c>
    </row>
    <row r="89" spans="11:13" x14ac:dyDescent="0.25">
      <c r="K89" s="37">
        <v>42824</v>
      </c>
      <c r="M89" s="37">
        <v>42824</v>
      </c>
    </row>
    <row r="90" spans="11:13" x14ac:dyDescent="0.25">
      <c r="K90" s="37">
        <v>42825</v>
      </c>
      <c r="M90" s="37">
        <v>42825</v>
      </c>
    </row>
    <row r="91" spans="11:13" x14ac:dyDescent="0.25">
      <c r="K91" s="37">
        <v>42826</v>
      </c>
      <c r="M91" s="37">
        <v>42826</v>
      </c>
    </row>
    <row r="92" spans="11:13" x14ac:dyDescent="0.25">
      <c r="K92" s="37">
        <v>42827</v>
      </c>
      <c r="M92" s="37">
        <v>42827</v>
      </c>
    </row>
    <row r="93" spans="11:13" x14ac:dyDescent="0.25">
      <c r="K93" s="37">
        <v>42828</v>
      </c>
      <c r="M93" s="37">
        <v>42828</v>
      </c>
    </row>
    <row r="94" spans="11:13" x14ac:dyDescent="0.25">
      <c r="K94" s="37">
        <v>42829</v>
      </c>
      <c r="M94" s="37">
        <v>42829</v>
      </c>
    </row>
    <row r="95" spans="11:13" x14ac:dyDescent="0.25">
      <c r="K95" s="37">
        <v>42830</v>
      </c>
      <c r="M95" s="37">
        <v>42830</v>
      </c>
    </row>
    <row r="96" spans="11:13" x14ac:dyDescent="0.25">
      <c r="K96" s="37">
        <v>42831</v>
      </c>
      <c r="M96" s="37">
        <v>42831</v>
      </c>
    </row>
    <row r="97" spans="11:13" x14ac:dyDescent="0.25">
      <c r="K97" s="37">
        <v>42832</v>
      </c>
      <c r="M97" s="37">
        <v>42832</v>
      </c>
    </row>
    <row r="98" spans="11:13" x14ac:dyDescent="0.25">
      <c r="K98" s="37">
        <v>42833</v>
      </c>
      <c r="M98" s="37">
        <v>42833</v>
      </c>
    </row>
    <row r="99" spans="11:13" x14ac:dyDescent="0.25">
      <c r="K99" s="37">
        <v>42834</v>
      </c>
      <c r="M99" s="37">
        <v>42834</v>
      </c>
    </row>
    <row r="100" spans="11:13" x14ac:dyDescent="0.25">
      <c r="K100" s="37">
        <v>42835</v>
      </c>
      <c r="M100" s="37">
        <v>42835</v>
      </c>
    </row>
    <row r="101" spans="11:13" x14ac:dyDescent="0.25">
      <c r="K101" s="37">
        <v>42836</v>
      </c>
      <c r="M101" s="37">
        <v>42836</v>
      </c>
    </row>
    <row r="102" spans="11:13" x14ac:dyDescent="0.25">
      <c r="K102" s="37">
        <v>42837</v>
      </c>
      <c r="M102" s="37">
        <v>42837</v>
      </c>
    </row>
    <row r="103" spans="11:13" x14ac:dyDescent="0.25">
      <c r="K103" s="37">
        <v>42838</v>
      </c>
      <c r="M103" s="37">
        <v>42838</v>
      </c>
    </row>
    <row r="104" spans="11:13" x14ac:dyDescent="0.25">
      <c r="K104" s="37">
        <v>42839</v>
      </c>
      <c r="M104" s="37">
        <v>42839</v>
      </c>
    </row>
    <row r="105" spans="11:13" x14ac:dyDescent="0.25">
      <c r="K105" s="37">
        <v>42840</v>
      </c>
      <c r="M105" s="37">
        <v>42840</v>
      </c>
    </row>
    <row r="106" spans="11:13" x14ac:dyDescent="0.25">
      <c r="K106" s="37">
        <v>42841</v>
      </c>
      <c r="M106" s="37">
        <v>42841</v>
      </c>
    </row>
    <row r="107" spans="11:13" x14ac:dyDescent="0.25">
      <c r="K107" s="37">
        <v>42842</v>
      </c>
      <c r="M107" s="37">
        <v>42842</v>
      </c>
    </row>
    <row r="108" spans="11:13" x14ac:dyDescent="0.25">
      <c r="K108" s="37">
        <v>42843</v>
      </c>
      <c r="M108" s="37">
        <v>42843</v>
      </c>
    </row>
    <row r="109" spans="11:13" x14ac:dyDescent="0.25">
      <c r="K109" s="37">
        <v>42844</v>
      </c>
      <c r="M109" s="37">
        <v>42844</v>
      </c>
    </row>
    <row r="110" spans="11:13" x14ac:dyDescent="0.25">
      <c r="K110" s="37">
        <v>42845</v>
      </c>
      <c r="M110" s="37">
        <v>42845</v>
      </c>
    </row>
    <row r="111" spans="11:13" x14ac:dyDescent="0.25">
      <c r="K111" s="37">
        <v>42846</v>
      </c>
      <c r="M111" s="37">
        <v>42846</v>
      </c>
    </row>
    <row r="112" spans="11:13" x14ac:dyDescent="0.25">
      <c r="K112" s="37">
        <v>42847</v>
      </c>
      <c r="M112" s="37">
        <v>42847</v>
      </c>
    </row>
    <row r="113" spans="11:13" x14ac:dyDescent="0.25">
      <c r="K113" s="37">
        <v>42848</v>
      </c>
      <c r="M113" s="37">
        <v>42848</v>
      </c>
    </row>
    <row r="114" spans="11:13" x14ac:dyDescent="0.25">
      <c r="K114" s="37">
        <v>42849</v>
      </c>
      <c r="M114" s="37">
        <v>42849</v>
      </c>
    </row>
    <row r="115" spans="11:13" x14ac:dyDescent="0.25">
      <c r="K115" s="37">
        <v>42850</v>
      </c>
      <c r="M115" s="37">
        <v>42850</v>
      </c>
    </row>
    <row r="116" spans="11:13" x14ac:dyDescent="0.25">
      <c r="K116" s="37">
        <v>42851</v>
      </c>
      <c r="M116" s="37">
        <v>42851</v>
      </c>
    </row>
    <row r="117" spans="11:13" x14ac:dyDescent="0.25">
      <c r="K117" s="37">
        <v>42852</v>
      </c>
      <c r="M117" s="37">
        <v>42852</v>
      </c>
    </row>
    <row r="118" spans="11:13" x14ac:dyDescent="0.25">
      <c r="K118" s="37">
        <v>42853</v>
      </c>
      <c r="M118" s="37">
        <v>42853</v>
      </c>
    </row>
    <row r="119" spans="11:13" x14ac:dyDescent="0.25">
      <c r="K119" s="37">
        <v>42854</v>
      </c>
      <c r="M119" s="37">
        <v>42854</v>
      </c>
    </row>
    <row r="120" spans="11:13" x14ac:dyDescent="0.25">
      <c r="K120" s="37">
        <v>42855</v>
      </c>
      <c r="M120" s="37">
        <v>42855</v>
      </c>
    </row>
    <row r="121" spans="11:13" x14ac:dyDescent="0.25">
      <c r="K121" s="37">
        <v>42856</v>
      </c>
      <c r="M121" s="37">
        <v>42856</v>
      </c>
    </row>
    <row r="122" spans="11:13" x14ac:dyDescent="0.25">
      <c r="K122" s="37">
        <v>42857</v>
      </c>
      <c r="M122" s="37">
        <v>42857</v>
      </c>
    </row>
    <row r="123" spans="11:13" x14ac:dyDescent="0.25">
      <c r="K123" s="37">
        <v>42858</v>
      </c>
      <c r="M123" s="37">
        <v>42858</v>
      </c>
    </row>
    <row r="124" spans="11:13" x14ac:dyDescent="0.25">
      <c r="K124" s="37">
        <v>42859</v>
      </c>
      <c r="M124" s="37">
        <v>42859</v>
      </c>
    </row>
    <row r="125" spans="11:13" x14ac:dyDescent="0.25">
      <c r="K125" s="37">
        <v>42860</v>
      </c>
      <c r="M125" s="37">
        <v>42860</v>
      </c>
    </row>
    <row r="126" spans="11:13" x14ac:dyDescent="0.25">
      <c r="K126" s="37">
        <v>42861</v>
      </c>
      <c r="M126" s="37">
        <v>42861</v>
      </c>
    </row>
    <row r="127" spans="11:13" x14ac:dyDescent="0.25">
      <c r="K127" s="37">
        <v>42862</v>
      </c>
      <c r="M127" s="37">
        <v>42862</v>
      </c>
    </row>
    <row r="128" spans="11:13" x14ac:dyDescent="0.25">
      <c r="K128" s="37">
        <v>42863</v>
      </c>
      <c r="M128" s="37">
        <v>42863</v>
      </c>
    </row>
    <row r="129" spans="11:13" x14ac:dyDescent="0.25">
      <c r="K129" s="37">
        <v>42864</v>
      </c>
      <c r="M129" s="37">
        <v>42864</v>
      </c>
    </row>
    <row r="130" spans="11:13" x14ac:dyDescent="0.25">
      <c r="K130" s="37">
        <v>42865</v>
      </c>
      <c r="M130" s="37">
        <v>42865</v>
      </c>
    </row>
    <row r="131" spans="11:13" x14ac:dyDescent="0.25">
      <c r="K131" s="37">
        <v>42866</v>
      </c>
      <c r="M131" s="37">
        <v>42866</v>
      </c>
    </row>
    <row r="132" spans="11:13" x14ac:dyDescent="0.25">
      <c r="K132" s="37">
        <v>42867</v>
      </c>
      <c r="M132" s="37">
        <v>42867</v>
      </c>
    </row>
    <row r="133" spans="11:13" x14ac:dyDescent="0.25">
      <c r="K133" s="37">
        <v>42868</v>
      </c>
      <c r="M133" s="37">
        <v>42868</v>
      </c>
    </row>
    <row r="134" spans="11:13" x14ac:dyDescent="0.25">
      <c r="K134" s="37">
        <v>42869</v>
      </c>
      <c r="M134" s="37">
        <v>42869</v>
      </c>
    </row>
    <row r="135" spans="11:13" x14ac:dyDescent="0.25">
      <c r="K135" s="37">
        <v>42870</v>
      </c>
      <c r="M135" s="37">
        <v>42870</v>
      </c>
    </row>
    <row r="136" spans="11:13" x14ac:dyDescent="0.25">
      <c r="K136" s="37">
        <v>42871</v>
      </c>
      <c r="M136" s="37">
        <v>42871</v>
      </c>
    </row>
    <row r="137" spans="11:13" x14ac:dyDescent="0.25">
      <c r="K137" s="37">
        <v>42872</v>
      </c>
      <c r="M137" s="37">
        <v>42872</v>
      </c>
    </row>
    <row r="138" spans="11:13" x14ac:dyDescent="0.25">
      <c r="K138" s="37">
        <v>42873</v>
      </c>
      <c r="M138" s="37">
        <v>42873</v>
      </c>
    </row>
    <row r="139" spans="11:13" x14ac:dyDescent="0.25">
      <c r="K139" s="37">
        <v>42874</v>
      </c>
      <c r="M139" s="37">
        <v>42874</v>
      </c>
    </row>
    <row r="140" spans="11:13" x14ac:dyDescent="0.25">
      <c r="K140" s="37">
        <v>42875</v>
      </c>
      <c r="M140" s="37">
        <v>42875</v>
      </c>
    </row>
    <row r="141" spans="11:13" x14ac:dyDescent="0.25">
      <c r="K141" s="37">
        <v>42876</v>
      </c>
      <c r="M141" s="37">
        <v>42876</v>
      </c>
    </row>
    <row r="142" spans="11:13" x14ac:dyDescent="0.25">
      <c r="K142" s="37">
        <v>42877</v>
      </c>
      <c r="M142" s="37">
        <v>42877</v>
      </c>
    </row>
    <row r="143" spans="11:13" x14ac:dyDescent="0.25">
      <c r="K143" s="37">
        <v>42878</v>
      </c>
      <c r="M143" s="37">
        <v>42878</v>
      </c>
    </row>
    <row r="144" spans="11:13" x14ac:dyDescent="0.25">
      <c r="K144" s="37">
        <v>42879</v>
      </c>
      <c r="M144" s="37">
        <v>42879</v>
      </c>
    </row>
    <row r="145" spans="11:13" x14ac:dyDescent="0.25">
      <c r="K145" s="37">
        <v>42880</v>
      </c>
      <c r="M145" s="37">
        <v>42880</v>
      </c>
    </row>
    <row r="146" spans="11:13" x14ac:dyDescent="0.25">
      <c r="K146" s="37">
        <v>42881</v>
      </c>
      <c r="M146" s="37">
        <v>42881</v>
      </c>
    </row>
    <row r="147" spans="11:13" x14ac:dyDescent="0.25">
      <c r="K147" s="37">
        <v>42882</v>
      </c>
      <c r="M147" s="37">
        <v>42882</v>
      </c>
    </row>
    <row r="148" spans="11:13" x14ac:dyDescent="0.25">
      <c r="K148" s="37">
        <v>42883</v>
      </c>
      <c r="M148" s="37">
        <v>42883</v>
      </c>
    </row>
    <row r="149" spans="11:13" x14ac:dyDescent="0.25">
      <c r="K149" s="37">
        <v>42884</v>
      </c>
      <c r="M149" s="37">
        <v>42884</v>
      </c>
    </row>
    <row r="150" spans="11:13" x14ac:dyDescent="0.25">
      <c r="K150" s="37">
        <v>42885</v>
      </c>
      <c r="M150" s="37">
        <v>42885</v>
      </c>
    </row>
    <row r="151" spans="11:13" x14ac:dyDescent="0.25">
      <c r="K151" s="37">
        <v>42886</v>
      </c>
      <c r="M151" s="37">
        <v>42886</v>
      </c>
    </row>
    <row r="152" spans="11:13" x14ac:dyDescent="0.25">
      <c r="K152" s="37">
        <v>42887</v>
      </c>
      <c r="M152" s="37">
        <v>42887</v>
      </c>
    </row>
    <row r="153" spans="11:13" x14ac:dyDescent="0.25">
      <c r="K153" s="37">
        <v>42888</v>
      </c>
      <c r="M153" s="37">
        <v>42888</v>
      </c>
    </row>
    <row r="154" spans="11:13" x14ac:dyDescent="0.25">
      <c r="K154" s="37">
        <v>42889</v>
      </c>
      <c r="M154" s="37">
        <v>42889</v>
      </c>
    </row>
    <row r="155" spans="11:13" x14ac:dyDescent="0.25">
      <c r="K155" s="37">
        <v>42890</v>
      </c>
      <c r="M155" s="37">
        <v>42890</v>
      </c>
    </row>
    <row r="156" spans="11:13" x14ac:dyDescent="0.25">
      <c r="K156" s="37">
        <v>42891</v>
      </c>
      <c r="M156" s="37">
        <v>42891</v>
      </c>
    </row>
    <row r="157" spans="11:13" x14ac:dyDescent="0.25">
      <c r="K157" s="37">
        <v>42892</v>
      </c>
      <c r="M157" s="37">
        <v>42892</v>
      </c>
    </row>
    <row r="158" spans="11:13" x14ac:dyDescent="0.25">
      <c r="K158" s="37">
        <v>42893</v>
      </c>
      <c r="M158" s="37">
        <v>42893</v>
      </c>
    </row>
    <row r="159" spans="11:13" x14ac:dyDescent="0.25">
      <c r="K159" s="37">
        <v>42894</v>
      </c>
      <c r="M159" s="37">
        <v>42894</v>
      </c>
    </row>
    <row r="160" spans="11:13" x14ac:dyDescent="0.25">
      <c r="K160" s="37">
        <v>42895</v>
      </c>
      <c r="M160" s="37">
        <v>42895</v>
      </c>
    </row>
    <row r="161" spans="11:13" x14ac:dyDescent="0.25">
      <c r="K161" s="37">
        <v>42896</v>
      </c>
      <c r="M161" s="37">
        <v>42896</v>
      </c>
    </row>
    <row r="162" spans="11:13" x14ac:dyDescent="0.25">
      <c r="K162" s="37">
        <v>42897</v>
      </c>
      <c r="M162" s="37">
        <v>42897</v>
      </c>
    </row>
    <row r="163" spans="11:13" x14ac:dyDescent="0.25">
      <c r="K163" s="37">
        <v>42898</v>
      </c>
      <c r="M163" s="37">
        <v>42898</v>
      </c>
    </row>
    <row r="164" spans="11:13" x14ac:dyDescent="0.25">
      <c r="K164" s="37">
        <v>42899</v>
      </c>
      <c r="M164" s="37">
        <v>42899</v>
      </c>
    </row>
    <row r="165" spans="11:13" x14ac:dyDescent="0.25">
      <c r="K165" s="37">
        <v>42900</v>
      </c>
      <c r="M165" s="37">
        <v>42900</v>
      </c>
    </row>
    <row r="166" spans="11:13" x14ac:dyDescent="0.25">
      <c r="K166" s="37">
        <v>42901</v>
      </c>
      <c r="M166" s="37">
        <v>42901</v>
      </c>
    </row>
    <row r="167" spans="11:13" x14ac:dyDescent="0.25">
      <c r="K167" s="37">
        <v>42902</v>
      </c>
      <c r="M167" s="37">
        <v>42902</v>
      </c>
    </row>
    <row r="168" spans="11:13" x14ac:dyDescent="0.25">
      <c r="K168" s="37">
        <v>42903</v>
      </c>
      <c r="M168" s="37">
        <v>42903</v>
      </c>
    </row>
    <row r="169" spans="11:13" x14ac:dyDescent="0.25">
      <c r="K169" s="37">
        <v>42904</v>
      </c>
      <c r="M169" s="37">
        <v>42904</v>
      </c>
    </row>
    <row r="170" spans="11:13" x14ac:dyDescent="0.25">
      <c r="K170" s="37">
        <v>42905</v>
      </c>
      <c r="M170" s="37">
        <v>42905</v>
      </c>
    </row>
    <row r="171" spans="11:13" x14ac:dyDescent="0.25">
      <c r="K171" s="37">
        <v>42906</v>
      </c>
      <c r="M171" s="37">
        <v>42906</v>
      </c>
    </row>
    <row r="172" spans="11:13" x14ac:dyDescent="0.25">
      <c r="K172" s="37">
        <v>42907</v>
      </c>
      <c r="M172" s="37">
        <v>42907</v>
      </c>
    </row>
    <row r="173" spans="11:13" x14ac:dyDescent="0.25">
      <c r="K173" s="37">
        <v>42908</v>
      </c>
      <c r="M173" s="37">
        <v>42908</v>
      </c>
    </row>
    <row r="174" spans="11:13" x14ac:dyDescent="0.25">
      <c r="K174" s="37">
        <v>42909</v>
      </c>
      <c r="M174" s="37">
        <v>42909</v>
      </c>
    </row>
    <row r="175" spans="11:13" x14ac:dyDescent="0.25">
      <c r="K175" s="37">
        <v>42910</v>
      </c>
      <c r="M175" s="37">
        <v>42910</v>
      </c>
    </row>
    <row r="176" spans="11:13" x14ac:dyDescent="0.25">
      <c r="K176" s="37">
        <v>42911</v>
      </c>
      <c r="M176" s="37">
        <v>42911</v>
      </c>
    </row>
    <row r="177" spans="11:13" x14ac:dyDescent="0.25">
      <c r="K177" s="37">
        <v>42912</v>
      </c>
      <c r="M177" s="37">
        <v>42912</v>
      </c>
    </row>
    <row r="178" spans="11:13" x14ac:dyDescent="0.25">
      <c r="K178" s="37">
        <v>42913</v>
      </c>
      <c r="M178" s="37">
        <v>42913</v>
      </c>
    </row>
    <row r="179" spans="11:13" x14ac:dyDescent="0.25">
      <c r="K179" s="37">
        <v>42914</v>
      </c>
      <c r="M179" s="37">
        <v>42914</v>
      </c>
    </row>
    <row r="180" spans="11:13" x14ac:dyDescent="0.25">
      <c r="K180" s="37">
        <v>42915</v>
      </c>
      <c r="M180" s="37">
        <v>42915</v>
      </c>
    </row>
    <row r="181" spans="11:13" x14ac:dyDescent="0.25">
      <c r="K181" s="37">
        <v>42916</v>
      </c>
      <c r="M181" s="37">
        <v>42916</v>
      </c>
    </row>
  </sheetData>
  <dataValidations count="1">
    <dataValidation type="list" allowBlank="1" showInputMessage="1" showErrorMessage="1" sqref="V11" xr:uid="{00000000-0002-0000-0300-000000000000}">
      <formula1 xml:space="preserve"> Slutdatum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11</vt:i4>
      </vt:variant>
    </vt:vector>
  </HeadingPairs>
  <TitlesOfParts>
    <vt:vector size="17" baseType="lpstr">
      <vt:lpstr>Information om räknehjälpen</vt:lpstr>
      <vt:lpstr>Små huvudmän - Vår</vt:lpstr>
      <vt:lpstr>Stora huvudmän - Vår</vt:lpstr>
      <vt:lpstr>Små huvudmän - Höst</vt:lpstr>
      <vt:lpstr>Stora huvudmän - Höst</vt:lpstr>
      <vt:lpstr>Datum</vt:lpstr>
      <vt:lpstr>'Små huvudmän - Höst'!Dagar</vt:lpstr>
      <vt:lpstr>Dagar</vt:lpstr>
      <vt:lpstr>Höst</vt:lpstr>
      <vt:lpstr>Januari</vt:lpstr>
      <vt:lpstr>Juni</vt:lpstr>
      <vt:lpstr>Månad</vt:lpstr>
      <vt:lpstr>Månad1</vt:lpstr>
      <vt:lpstr>Månader</vt:lpstr>
      <vt:lpstr>Namn</vt:lpstr>
      <vt:lpstr>Slutdatum</vt:lpstr>
      <vt:lpstr>Startdatum</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Forsberg</dc:creator>
  <cp:lastModifiedBy>Anette Karls Fors</cp:lastModifiedBy>
  <dcterms:created xsi:type="dcterms:W3CDTF">2016-04-12T14:11:06Z</dcterms:created>
  <dcterms:modified xsi:type="dcterms:W3CDTF">2021-04-30T08:54:21Z</dcterms:modified>
</cp:coreProperties>
</file>