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1.xml" ContentType="application/vnd.openxmlformats-officedocument.themeOverride+xml"/>
  <Override PartName="/xl/drawings/drawing2.xml" ContentType="application/vnd.openxmlformats-officedocument.drawing+xml"/>
  <Override PartName="/xl/charts/chart1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3.xml" ContentType="application/vnd.openxmlformats-officedocument.drawingml.chart+xml"/>
  <Override PartName="/xl/theme/themeOverride12.xml" ContentType="application/vnd.openxmlformats-officedocument.themeOverride+xml"/>
  <Override PartName="/xl/charts/chart14.xml" ContentType="application/vnd.openxmlformats-officedocument.drawingml.chart+xml"/>
  <Override PartName="/xl/theme/themeOverride13.xml" ContentType="application/vnd.openxmlformats-officedocument.themeOverride+xml"/>
  <Override PartName="/xl/charts/chart15.xml" ContentType="application/vnd.openxmlformats-officedocument.drawingml.chart+xml"/>
  <Override PartName="/xl/theme/themeOverride14.xml" ContentType="application/vnd.openxmlformats-officedocument.themeOverride+xml"/>
  <Override PartName="/xl/charts/chart16.xml" ContentType="application/vnd.openxmlformats-officedocument.drawingml.chart+xml"/>
  <Override PartName="/xl/theme/themeOverride15.xml" ContentType="application/vnd.openxmlformats-officedocument.themeOverride+xml"/>
  <Override PartName="/xl/charts/chart17.xml" ContentType="application/vnd.openxmlformats-officedocument.drawingml.chart+xml"/>
  <Override PartName="/xl/theme/themeOverride16.xml" ContentType="application/vnd.openxmlformats-officedocument.themeOverride+xml"/>
  <Override PartName="/xl/charts/chart18.xml" ContentType="application/vnd.openxmlformats-officedocument.drawingml.chart+xml"/>
  <Override PartName="/xl/theme/themeOverride17.xml" ContentType="application/vnd.openxmlformats-officedocument.themeOverride+xml"/>
  <Override PartName="/xl/charts/chart19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18.xml" ContentType="application/vnd.openxmlformats-officedocument.themeOverride+xml"/>
  <Override PartName="/xl/charts/chart20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19.xml" ContentType="application/vnd.openxmlformats-officedocument.themeOverride+xml"/>
  <Override PartName="/xl/charts/chart21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20.xml" ContentType="application/vnd.openxmlformats-officedocument.themeOverride+xml"/>
  <Override PartName="/xl/charts/chart22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21.xml" ContentType="application/vnd.openxmlformats-officedocument.themeOverride+xml"/>
  <Override PartName="/xl/charts/chart23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ml.chartshapes+xml"/>
  <Override PartName="/xl/charts/chart24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ml.chartshapes+xml"/>
  <Override PartName="/xl/charts/chart25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5.xml" ContentType="application/vnd.openxmlformats-officedocument.drawingml.chartshapes+xml"/>
  <Override PartName="/xl/charts/chart26.xml" ContentType="application/vnd.openxmlformats-officedocument.drawingml.chart+xml"/>
  <Override PartName="/xl/theme/themeOverride22.xml" ContentType="application/vnd.openxmlformats-officedocument.themeOverride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theme/themeOverride23.xml" ContentType="application/vnd.openxmlformats-officedocument.themeOverride+xml"/>
  <Override PartName="/xl/charts/chart31.xml" ContentType="application/vnd.openxmlformats-officedocument.drawingml.chart+xml"/>
  <Override PartName="/xl/theme/themeOverride24.xml" ContentType="application/vnd.openxmlformats-officedocument.themeOverride+xml"/>
  <Override PartName="/xl/charts/chart32.xml" ContentType="application/vnd.openxmlformats-officedocument.drawingml.chart+xml"/>
  <Override PartName="/xl/theme/themeOverride25.xml" ContentType="application/vnd.openxmlformats-officedocument.themeOverride+xml"/>
  <Override PartName="/xl/charts/chart33.xml" ContentType="application/vnd.openxmlformats-officedocument.drawingml.chart+xml"/>
  <Override PartName="/xl/theme/themeOverride26.xml" ContentType="application/vnd.openxmlformats-officedocument.themeOverride+xml"/>
  <Override PartName="/xl/charts/chart34.xml" ContentType="application/vnd.openxmlformats-officedocument.drawingml.chart+xml"/>
  <Override PartName="/xl/theme/themeOverride27.xml" ContentType="application/vnd.openxmlformats-officedocument.themeOverride+xml"/>
  <Override PartName="/xl/charts/chart35.xml" ContentType="application/vnd.openxmlformats-officedocument.drawingml.chart+xml"/>
  <Override PartName="/xl/theme/themeOverride28.xml" ContentType="application/vnd.openxmlformats-officedocument.themeOverride+xml"/>
  <Override PartName="/xl/charts/chart36.xml" ContentType="application/vnd.openxmlformats-officedocument.drawingml.chart+xml"/>
  <Override PartName="/xl/theme/themeOverride29.xml" ContentType="application/vnd.openxmlformats-officedocument.themeOverride+xml"/>
  <Override PartName="/xl/charts/chart37.xml" ContentType="application/vnd.openxmlformats-officedocument.drawingml.chart+xml"/>
  <Override PartName="/xl/theme/themeOverride30.xml" ContentType="application/vnd.openxmlformats-officedocument.themeOverride+xml"/>
  <Override PartName="/xl/charts/chart38.xml" ContentType="application/vnd.openxmlformats-officedocument.drawingml.chart+xml"/>
  <Override PartName="/xl/theme/themeOverride31.xml" ContentType="application/vnd.openxmlformats-officedocument.themeOverride+xml"/>
  <Override PartName="/xl/charts/chart39.xml" ContentType="application/vnd.openxmlformats-officedocument.drawingml.chart+xml"/>
  <Override PartName="/xl/theme/themeOverride32.xml" ContentType="application/vnd.openxmlformats-officedocument.themeOverride+xml"/>
  <Override PartName="/xl/drawings/drawing6.xml" ContentType="application/vnd.openxmlformats-officedocument.drawing+xml"/>
  <Override PartName="/xl/charts/chart40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41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42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43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7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theme/themeOverride33.xml" ContentType="application/vnd.openxmlformats-officedocument.themeOverride+xml"/>
  <Override PartName="/xl/charts/chart46.xml" ContentType="application/vnd.openxmlformats-officedocument.drawingml.chart+xml"/>
  <Override PartName="/xl/theme/themeOverride34.xml" ContentType="application/vnd.openxmlformats-officedocument.themeOverride+xml"/>
  <Override PartName="/xl/charts/chart47.xml" ContentType="application/vnd.openxmlformats-officedocument.drawingml.chart+xml"/>
  <Override PartName="/xl/theme/themeOverride35.xml" ContentType="application/vnd.openxmlformats-officedocument.themeOverride+xml"/>
  <Override PartName="/xl/charts/chart48.xml" ContentType="application/vnd.openxmlformats-officedocument.drawingml.chart+xml"/>
  <Override PartName="/xl/theme/themeOverride36.xml" ContentType="application/vnd.openxmlformats-officedocument.themeOverride+xml"/>
  <Override PartName="/xl/charts/chart49.xml" ContentType="application/vnd.openxmlformats-officedocument.drawingml.chart+xml"/>
  <Override PartName="/xl/theme/themeOverride37.xml" ContentType="application/vnd.openxmlformats-officedocument.themeOverride+xml"/>
  <Override PartName="/xl/charts/chart50.xml" ContentType="application/vnd.openxmlformats-officedocument.drawingml.chart+xml"/>
  <Override PartName="/xl/theme/themeOverride38.xml" ContentType="application/vnd.openxmlformats-officedocument.themeOverride+xml"/>
  <Override PartName="/xl/charts/chart51.xml" ContentType="application/vnd.openxmlformats-officedocument.drawingml.chart+xml"/>
  <Override PartName="/xl/theme/themeOverride39.xml" ContentType="application/vnd.openxmlformats-officedocument.themeOverride+xml"/>
  <Override PartName="/xl/charts/chart52.xml" ContentType="application/vnd.openxmlformats-officedocument.drawingml.chart+xml"/>
  <Override PartName="/xl/theme/themeOverride40.xml" ContentType="application/vnd.openxmlformats-officedocument.themeOverride+xml"/>
  <Override PartName="/xl/charts/chart53.xml" ContentType="application/vnd.openxmlformats-officedocument.drawingml.chart+xml"/>
  <Override PartName="/xl/theme/themeOverride41.xml" ContentType="application/vnd.openxmlformats-officedocument.themeOverride+xml"/>
  <Override PartName="/xl/charts/chart54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42.xml" ContentType="application/vnd.openxmlformats-officedocument.themeOverride+xml"/>
  <Override PartName="/xl/charts/chart55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43.xml" ContentType="application/vnd.openxmlformats-officedocument.themeOverride+xml"/>
  <Override PartName="/xl/charts/chart56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44.xml" ContentType="application/vnd.openxmlformats-officedocument.themeOverride+xml"/>
  <Override PartName="/xl/charts/chart57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45.xml" ContentType="application/vnd.openxmlformats-officedocument.themeOverride+xml"/>
  <Override PartName="/xl/charts/chart58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46.xml" ContentType="application/vnd.openxmlformats-officedocument.themeOverride+xml"/>
  <Override PartName="/xl/charts/chart59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47.xml" ContentType="application/vnd.openxmlformats-officedocument.themeOverride+xml"/>
  <Override PartName="/xl/charts/chart60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theme/themeOverride48.xml" ContentType="application/vnd.openxmlformats-officedocument.themeOverride+xml"/>
  <Override PartName="/xl/charts/chart61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theme/themeOverride49.xml" ContentType="application/vnd.openxmlformats-officedocument.themeOverride+xml"/>
  <Override PartName="/xl/charts/chart62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theme/themeOverride50.xml" ContentType="application/vnd.openxmlformats-officedocument.themeOverride+xml"/>
  <Override PartName="/xl/charts/chart63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theme/themeOverride51.xml" ContentType="application/vnd.openxmlformats-officedocument.themeOverride+xml"/>
  <Override PartName="/xl/charts/chart64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theme/themeOverride52.xml" ContentType="application/vnd.openxmlformats-officedocument.themeOverride+xml"/>
  <Override PartName="/xl/charts/chart65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theme/themeOverride53.xml" ContentType="application/vnd.openxmlformats-officedocument.themeOverride+xml"/>
  <Override PartName="/xl/drawings/drawing8.xml" ContentType="application/vnd.openxmlformats-officedocument.drawing+xml"/>
  <Override PartName="/xl/charts/chart66.xml" ContentType="application/vnd.openxmlformats-officedocument.drawingml.chart+xml"/>
  <Override PartName="/xl/theme/themeOverride54.xml" ContentType="application/vnd.openxmlformats-officedocument.themeOverride+xml"/>
  <Override PartName="/xl/drawings/drawing9.xml" ContentType="application/vnd.openxmlformats-officedocument.drawing+xml"/>
  <Override PartName="/xl/charts/chart67.xml" ContentType="application/vnd.openxmlformats-officedocument.drawingml.chart+xml"/>
  <Override PartName="/xl/theme/themeOverride55.xml" ContentType="application/vnd.openxmlformats-officedocument.themeOverride+xml"/>
  <Override PartName="/xl/charts/chart68.xml" ContentType="application/vnd.openxmlformats-officedocument.drawingml.chart+xml"/>
  <Override PartName="/xl/theme/themeOverride56.xml" ContentType="application/vnd.openxmlformats-officedocument.themeOverride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ljan\Downloads\"/>
    </mc:Choice>
  </mc:AlternateContent>
  <bookViews>
    <workbookView xWindow="0" yWindow="0" windowWidth="28800" windowHeight="12210" tabRatio="711" xr2:uid="{A053B44C-E832-446E-A3BF-EE400A75BE26}"/>
  </bookViews>
  <sheets>
    <sheet name="Innehåll" sheetId="1" r:id="rId1"/>
    <sheet name="1. Figurer till huvudtext" sheetId="2" r:id="rId2"/>
    <sheet name="2. Tabeller till bilaga" sheetId="3" r:id="rId3"/>
    <sheet name="3. Figurer till bilaga" sheetId="4" r:id="rId4"/>
    <sheet name="4. Extra fig &amp; tab 1" sheetId="5" r:id="rId5"/>
    <sheet name="5. Extra fig &amp; tab 2" sheetId="6" r:id="rId6"/>
    <sheet name="6. Extra fig &amp; tab 3" sheetId="7" r:id="rId7"/>
    <sheet name="7. Extra fig &amp; tab 4" sheetId="8" r:id="rId8"/>
  </sheets>
  <externalReferences>
    <externalReference r:id="rId9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117" i="8" l="1"/>
  <c r="AM116" i="8"/>
  <c r="AM115" i="8"/>
  <c r="AN17" i="8" l="1"/>
  <c r="AN16" i="8"/>
  <c r="AN15" i="8"/>
  <c r="AL13" i="7"/>
  <c r="AK13" i="7"/>
  <c r="AJ13" i="7"/>
  <c r="AI13" i="7"/>
  <c r="AH13" i="7"/>
  <c r="AG13" i="7"/>
  <c r="AF13" i="7"/>
  <c r="AE13" i="7"/>
  <c r="AD13" i="7"/>
  <c r="AC13" i="7"/>
  <c r="AB13" i="7"/>
  <c r="AA13" i="7"/>
  <c r="Z13" i="7"/>
  <c r="Y13" i="7"/>
  <c r="X13" i="7"/>
  <c r="W13" i="7"/>
  <c r="V13" i="7"/>
  <c r="U13" i="7"/>
  <c r="AK358" i="6"/>
  <c r="AK357" i="6"/>
  <c r="AK356" i="6"/>
  <c r="AK355" i="6"/>
  <c r="U323" i="6"/>
  <c r="V323" i="6"/>
  <c r="W323" i="6"/>
  <c r="U324" i="6"/>
  <c r="V324" i="6"/>
  <c r="W324" i="6"/>
  <c r="U325" i="6"/>
  <c r="AJ324" i="6"/>
  <c r="AK324" i="6"/>
  <c r="AL324" i="6"/>
  <c r="AN324" i="6" s="1"/>
  <c r="AJ325" i="6"/>
  <c r="AK325" i="6"/>
  <c r="AL325" i="6"/>
  <c r="AK323" i="6"/>
  <c r="AL323" i="6"/>
  <c r="AN323" i="6" s="1"/>
  <c r="AJ323" i="6"/>
  <c r="AI325" i="6"/>
  <c r="AH325" i="6"/>
  <c r="AG325" i="6"/>
  <c r="AF325" i="6"/>
  <c r="AE325" i="6"/>
  <c r="AD325" i="6"/>
  <c r="AC325" i="6"/>
  <c r="AB325" i="6"/>
  <c r="AA325" i="6"/>
  <c r="Z325" i="6"/>
  <c r="Y325" i="6"/>
  <c r="X325" i="6"/>
  <c r="V325" i="6"/>
  <c r="AI324" i="6"/>
  <c r="AH324" i="6"/>
  <c r="AG324" i="6"/>
  <c r="AF324" i="6"/>
  <c r="AE324" i="6"/>
  <c r="AD324" i="6"/>
  <c r="AC324" i="6"/>
  <c r="AB324" i="6"/>
  <c r="AA324" i="6"/>
  <c r="Z324" i="6"/>
  <c r="Y324" i="6"/>
  <c r="X324" i="6"/>
  <c r="AI323" i="6"/>
  <c r="AH323" i="6"/>
  <c r="AG323" i="6"/>
  <c r="AF323" i="6"/>
  <c r="AE323" i="6"/>
  <c r="AD323" i="6"/>
  <c r="AC323" i="6"/>
  <c r="AB323" i="6"/>
  <c r="AA323" i="6"/>
  <c r="Z323" i="6"/>
  <c r="Y323" i="6"/>
  <c r="X323" i="6"/>
  <c r="AN321" i="6"/>
  <c r="AN320" i="6"/>
  <c r="AJ290" i="6"/>
  <c r="AK290" i="6"/>
  <c r="AL290" i="6"/>
  <c r="AJ291" i="6"/>
  <c r="AK291" i="6"/>
  <c r="AL291" i="6"/>
  <c r="AK289" i="6"/>
  <c r="AL289" i="6"/>
  <c r="AJ289" i="6"/>
  <c r="AI291" i="6"/>
  <c r="AH291" i="6"/>
  <c r="AG291" i="6"/>
  <c r="AF291" i="6"/>
  <c r="AE291" i="6"/>
  <c r="AD291" i="6"/>
  <c r="AC291" i="6"/>
  <c r="AB291" i="6"/>
  <c r="AA291" i="6"/>
  <c r="Z291" i="6"/>
  <c r="Y291" i="6"/>
  <c r="X291" i="6"/>
  <c r="W291" i="6"/>
  <c r="AN291" i="6" s="1"/>
  <c r="V291" i="6"/>
  <c r="U291" i="6"/>
  <c r="AI290" i="6"/>
  <c r="AH290" i="6"/>
  <c r="AG290" i="6"/>
  <c r="AF290" i="6"/>
  <c r="AE290" i="6"/>
  <c r="AD290" i="6"/>
  <c r="AC290" i="6"/>
  <c r="AB290" i="6"/>
  <c r="AA290" i="6"/>
  <c r="Z290" i="6"/>
  <c r="Y290" i="6"/>
  <c r="X290" i="6"/>
  <c r="W290" i="6"/>
  <c r="V290" i="6"/>
  <c r="U290" i="6"/>
  <c r="AI289" i="6"/>
  <c r="AH289" i="6"/>
  <c r="AG289" i="6"/>
  <c r="AF289" i="6"/>
  <c r="AE289" i="6"/>
  <c r="AD289" i="6"/>
  <c r="AC289" i="6"/>
  <c r="AB289" i="6"/>
  <c r="AA289" i="6"/>
  <c r="Z289" i="6"/>
  <c r="Y289" i="6"/>
  <c r="X289" i="6"/>
  <c r="W289" i="6"/>
  <c r="V289" i="6"/>
  <c r="U289" i="6"/>
  <c r="AL258" i="6"/>
  <c r="AK258" i="6"/>
  <c r="AJ258" i="6"/>
  <c r="AK256" i="6"/>
  <c r="AL256" i="6"/>
  <c r="AJ256" i="6"/>
  <c r="AI258" i="6"/>
  <c r="AH258" i="6"/>
  <c r="AG258" i="6"/>
  <c r="AF258" i="6"/>
  <c r="AE258" i="6"/>
  <c r="AD258" i="6"/>
  <c r="AC258" i="6"/>
  <c r="AB258" i="6"/>
  <c r="AA258" i="6"/>
  <c r="Z258" i="6"/>
  <c r="Y258" i="6"/>
  <c r="X258" i="6"/>
  <c r="W258" i="6"/>
  <c r="V258" i="6"/>
  <c r="U258" i="6"/>
  <c r="AI256" i="6"/>
  <c r="AH256" i="6"/>
  <c r="AG256" i="6"/>
  <c r="AF256" i="6"/>
  <c r="AE256" i="6"/>
  <c r="AD256" i="6"/>
  <c r="AC256" i="6"/>
  <c r="AB256" i="6"/>
  <c r="AA256" i="6"/>
  <c r="Z256" i="6"/>
  <c r="Y256" i="6"/>
  <c r="X256" i="6"/>
  <c r="W256" i="6"/>
  <c r="V256" i="6"/>
  <c r="U256" i="6"/>
  <c r="AI219" i="6"/>
  <c r="AJ219" i="6"/>
  <c r="AK219" i="6"/>
  <c r="AJ218" i="6"/>
  <c r="AK218" i="6"/>
  <c r="AI218" i="6"/>
  <c r="AH219" i="6"/>
  <c r="AG219" i="6"/>
  <c r="AF219" i="6"/>
  <c r="AE219" i="6"/>
  <c r="AD219" i="6"/>
  <c r="AC219" i="6"/>
  <c r="AB219" i="6"/>
  <c r="AA219" i="6"/>
  <c r="Z219" i="6"/>
  <c r="Y219" i="6"/>
  <c r="X219" i="6"/>
  <c r="W219" i="6"/>
  <c r="V219" i="6"/>
  <c r="U219" i="6"/>
  <c r="T219" i="6"/>
  <c r="AH218" i="6"/>
  <c r="AG218" i="6"/>
  <c r="AF218" i="6"/>
  <c r="AE218" i="6"/>
  <c r="AD218" i="6"/>
  <c r="AC218" i="6"/>
  <c r="AB218" i="6"/>
  <c r="AA218" i="6"/>
  <c r="Z218" i="6"/>
  <c r="Y218" i="6"/>
  <c r="X218" i="6"/>
  <c r="W218" i="6"/>
  <c r="V218" i="6"/>
  <c r="U218" i="6"/>
  <c r="T218" i="6"/>
  <c r="AM217" i="6"/>
  <c r="AM216" i="6"/>
  <c r="AI186" i="6"/>
  <c r="AJ186" i="6"/>
  <c r="AK186" i="6"/>
  <c r="AJ185" i="6"/>
  <c r="AK185" i="6"/>
  <c r="AI185" i="6"/>
  <c r="AH186" i="6"/>
  <c r="AG186" i="6"/>
  <c r="AF186" i="6"/>
  <c r="AE186" i="6"/>
  <c r="AD186" i="6"/>
  <c r="AC186" i="6"/>
  <c r="AB186" i="6"/>
  <c r="AA186" i="6"/>
  <c r="Z186" i="6"/>
  <c r="Y186" i="6"/>
  <c r="X186" i="6"/>
  <c r="W186" i="6"/>
  <c r="V186" i="6"/>
  <c r="AM186" i="6" s="1"/>
  <c r="U186" i="6"/>
  <c r="T186" i="6"/>
  <c r="AH185" i="6"/>
  <c r="AG185" i="6"/>
  <c r="AF185" i="6"/>
  <c r="AE185" i="6"/>
  <c r="AD185" i="6"/>
  <c r="AC185" i="6"/>
  <c r="AB185" i="6"/>
  <c r="AA185" i="6"/>
  <c r="Z185" i="6"/>
  <c r="Y185" i="6"/>
  <c r="X185" i="6"/>
  <c r="W185" i="6"/>
  <c r="V185" i="6"/>
  <c r="U185" i="6"/>
  <c r="T185" i="6"/>
  <c r="AM184" i="6"/>
  <c r="AM183" i="6"/>
  <c r="AO89" i="6"/>
  <c r="AN89" i="6"/>
  <c r="AO88" i="6"/>
  <c r="AN88" i="6"/>
  <c r="AO87" i="6"/>
  <c r="AN87" i="6"/>
  <c r="AO86" i="6"/>
  <c r="AN86" i="6"/>
  <c r="AO85" i="6"/>
  <c r="AN85" i="6"/>
  <c r="AO84" i="6"/>
  <c r="AN84" i="6"/>
  <c r="AM47" i="6"/>
  <c r="AM46" i="6"/>
  <c r="AN290" i="6" l="1"/>
  <c r="AO258" i="6"/>
  <c r="AN289" i="6"/>
  <c r="AO256" i="6"/>
  <c r="AM218" i="6"/>
  <c r="AM185" i="6"/>
  <c r="AM219" i="6"/>
  <c r="AO11" i="6"/>
  <c r="AO12" i="6"/>
  <c r="AO13" i="6"/>
  <c r="AO10" i="6"/>
  <c r="AN11" i="6"/>
  <c r="AN12" i="6"/>
  <c r="AN10" i="6"/>
  <c r="AM185" i="5"/>
  <c r="AM184" i="5"/>
  <c r="AM183" i="5"/>
  <c r="AM182" i="5"/>
  <c r="AM153" i="5"/>
  <c r="AM152" i="5"/>
  <c r="AM151" i="5"/>
  <c r="AM150" i="5"/>
  <c r="AG119" i="5"/>
  <c r="AG118" i="5"/>
  <c r="AG117" i="5"/>
  <c r="AE121" i="5"/>
  <c r="AD121" i="5"/>
  <c r="AC121" i="5"/>
  <c r="AB121" i="5"/>
  <c r="AA121" i="5"/>
  <c r="Z121" i="5"/>
  <c r="Y121" i="5"/>
  <c r="X121" i="5"/>
  <c r="W121" i="5"/>
  <c r="V121" i="5"/>
  <c r="U121" i="5"/>
  <c r="T121" i="5"/>
  <c r="S121" i="5"/>
  <c r="AG121" i="5" s="1"/>
  <c r="R121" i="5"/>
  <c r="AE120" i="5"/>
  <c r="AD120" i="5"/>
  <c r="AC120" i="5"/>
  <c r="AB120" i="5"/>
  <c r="AA120" i="5"/>
  <c r="Z120" i="5"/>
  <c r="Y120" i="5"/>
  <c r="X120" i="5"/>
  <c r="W120" i="5"/>
  <c r="V120" i="5"/>
  <c r="U120" i="5"/>
  <c r="T120" i="5"/>
  <c r="AG120" i="5" s="1"/>
  <c r="S120" i="5"/>
  <c r="R120" i="5"/>
  <c r="AG87" i="5"/>
  <c r="AG88" i="5"/>
  <c r="AG86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AG90" i="5" s="1"/>
  <c r="R90" i="5"/>
  <c r="AE89" i="5"/>
  <c r="AD89" i="5"/>
  <c r="AC89" i="5"/>
  <c r="AB89" i="5"/>
  <c r="AA89" i="5"/>
  <c r="Z89" i="5"/>
  <c r="Y89" i="5"/>
  <c r="X89" i="5"/>
  <c r="W89" i="5"/>
  <c r="V89" i="5"/>
  <c r="U89" i="5"/>
  <c r="AG89" i="5" s="1"/>
  <c r="T89" i="5"/>
  <c r="S89" i="5"/>
  <c r="R89" i="5"/>
  <c r="AN325" i="6" l="1"/>
  <c r="W325" i="6"/>
  <c r="AN322" i="6"/>
  <c r="AK389" i="4" l="1"/>
  <c r="AK388" i="4"/>
  <c r="AK352" i="4"/>
  <c r="AK351" i="4"/>
  <c r="AK314" i="4"/>
  <c r="AK313" i="4"/>
  <c r="AK278" i="4"/>
  <c r="AK277" i="4"/>
  <c r="AM243" i="4"/>
  <c r="AM242" i="4"/>
  <c r="AM241" i="4"/>
  <c r="AM206" i="4"/>
  <c r="AM205" i="4"/>
  <c r="AM204" i="4"/>
  <c r="AM169" i="4"/>
  <c r="AM168" i="4"/>
  <c r="AM167" i="4"/>
  <c r="AM129" i="4"/>
  <c r="AM128" i="4"/>
  <c r="AM127" i="4"/>
  <c r="AI93" i="4"/>
  <c r="AJ93" i="4"/>
  <c r="AK93" i="4"/>
  <c r="AI94" i="4"/>
  <c r="AJ94" i="4"/>
  <c r="AK94" i="4"/>
  <c r="AJ92" i="4"/>
  <c r="AK92" i="4"/>
  <c r="AI92" i="4"/>
  <c r="AN94" i="4"/>
  <c r="AH94" i="4"/>
  <c r="AG94" i="4"/>
  <c r="AF94" i="4"/>
  <c r="AE94" i="4"/>
  <c r="AD94" i="4"/>
  <c r="AC94" i="4"/>
  <c r="AB94" i="4"/>
  <c r="AA94" i="4"/>
  <c r="Z94" i="4"/>
  <c r="Y94" i="4"/>
  <c r="X94" i="4"/>
  <c r="W94" i="4"/>
  <c r="V94" i="4"/>
  <c r="U94" i="4"/>
  <c r="T94" i="4"/>
  <c r="AH93" i="4"/>
  <c r="AG93" i="4"/>
  <c r="AF93" i="4"/>
  <c r="AE93" i="4"/>
  <c r="AD93" i="4"/>
  <c r="AC93" i="4"/>
  <c r="AB93" i="4"/>
  <c r="AA93" i="4"/>
  <c r="Z93" i="4"/>
  <c r="Y93" i="4"/>
  <c r="X93" i="4"/>
  <c r="W93" i="4"/>
  <c r="V93" i="4"/>
  <c r="AN93" i="4" s="1"/>
  <c r="U93" i="4"/>
  <c r="T93" i="4"/>
  <c r="AN92" i="4"/>
  <c r="AH92" i="4"/>
  <c r="AG92" i="4"/>
  <c r="AF92" i="4"/>
  <c r="AE92" i="4"/>
  <c r="AD92" i="4"/>
  <c r="AC92" i="4"/>
  <c r="AB92" i="4"/>
  <c r="AA92" i="4"/>
  <c r="Z92" i="4"/>
  <c r="Y92" i="4"/>
  <c r="X92" i="4"/>
  <c r="W92" i="4"/>
  <c r="V92" i="4"/>
  <c r="U92" i="4"/>
  <c r="T92" i="4"/>
  <c r="W77" i="4"/>
  <c r="U77" i="4"/>
  <c r="W76" i="4"/>
  <c r="V76" i="4"/>
  <c r="U76" i="4"/>
  <c r="T76" i="4"/>
  <c r="AK15" i="4"/>
  <c r="AJ15" i="4"/>
  <c r="AI15" i="4"/>
  <c r="AH15" i="4"/>
  <c r="AG15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AL14" i="4"/>
  <c r="AL13" i="4"/>
  <c r="AL12" i="4"/>
  <c r="AL11" i="4"/>
  <c r="AK1022" i="4" l="1"/>
  <c r="AJ1022" i="4"/>
  <c r="AI1022" i="4"/>
  <c r="AH1022" i="4"/>
  <c r="AG1022" i="4"/>
  <c r="AF1022" i="4"/>
  <c r="AE1022" i="4"/>
  <c r="AD1022" i="4"/>
  <c r="AC1022" i="4"/>
  <c r="AB1022" i="4"/>
  <c r="AA1022" i="4"/>
  <c r="Z1022" i="4"/>
  <c r="Y1022" i="4"/>
  <c r="X1022" i="4"/>
  <c r="W1022" i="4"/>
  <c r="V1022" i="4"/>
  <c r="U1022" i="4"/>
  <c r="T1022" i="4"/>
  <c r="AK1021" i="4"/>
  <c r="AJ1021" i="4"/>
  <c r="AI1021" i="4"/>
  <c r="AH1021" i="4"/>
  <c r="AG1021" i="4"/>
  <c r="AF1021" i="4"/>
  <c r="AE1021" i="4"/>
  <c r="AD1021" i="4"/>
  <c r="AC1021" i="4"/>
  <c r="AB1021" i="4"/>
  <c r="AA1021" i="4"/>
  <c r="Z1021" i="4"/>
  <c r="Y1021" i="4"/>
  <c r="X1021" i="4"/>
  <c r="W1021" i="4"/>
  <c r="V1021" i="4"/>
  <c r="U1021" i="4"/>
  <c r="T1021" i="4"/>
  <c r="AK1005" i="4"/>
  <c r="AJ1005" i="4"/>
  <c r="AI1005" i="4"/>
  <c r="AH1005" i="4"/>
  <c r="AG1005" i="4"/>
  <c r="AF1005" i="4"/>
  <c r="AE1005" i="4"/>
  <c r="AD1005" i="4"/>
  <c r="AC1005" i="4"/>
  <c r="AB1005" i="4"/>
  <c r="AA1005" i="4"/>
  <c r="Z1005" i="4"/>
  <c r="Y1005" i="4"/>
  <c r="X1005" i="4"/>
  <c r="W1005" i="4"/>
  <c r="V1005" i="4"/>
  <c r="U1005" i="4"/>
  <c r="T1005" i="4"/>
  <c r="AK1004" i="4"/>
  <c r="AJ1004" i="4"/>
  <c r="AI1004" i="4"/>
  <c r="AH1004" i="4"/>
  <c r="AG1004" i="4"/>
  <c r="AF1004" i="4"/>
  <c r="AE1004" i="4"/>
  <c r="AD1004" i="4"/>
  <c r="AC1004" i="4"/>
  <c r="AB1004" i="4"/>
  <c r="AA1004" i="4"/>
  <c r="Z1004" i="4"/>
  <c r="Y1004" i="4"/>
  <c r="X1004" i="4"/>
  <c r="W1004" i="4"/>
  <c r="V1004" i="4"/>
  <c r="U1004" i="4"/>
  <c r="T1004" i="4"/>
  <c r="AL1017" i="4"/>
  <c r="AK1017" i="4"/>
  <c r="AJ1017" i="4"/>
  <c r="AI1017" i="4"/>
  <c r="AL1016" i="4"/>
  <c r="AK1016" i="4"/>
  <c r="AJ1016" i="4"/>
  <c r="AI1016" i="4"/>
  <c r="AL1000" i="4"/>
  <c r="AK1000" i="4"/>
  <c r="AJ1000" i="4"/>
  <c r="AI1000" i="4"/>
  <c r="AL999" i="4"/>
  <c r="AK999" i="4"/>
  <c r="AJ999" i="4"/>
  <c r="AI999" i="4"/>
  <c r="T989" i="4"/>
  <c r="U989" i="4"/>
  <c r="V989" i="4"/>
  <c r="W989" i="4"/>
  <c r="X989" i="4"/>
  <c r="Y989" i="4"/>
  <c r="Z989" i="4"/>
  <c r="AA989" i="4"/>
  <c r="AB989" i="4"/>
  <c r="AC989" i="4"/>
  <c r="AD989" i="4"/>
  <c r="AE989" i="4"/>
  <c r="AF989" i="4"/>
  <c r="AG989" i="4"/>
  <c r="AH989" i="4"/>
  <c r="AI989" i="4"/>
  <c r="AJ989" i="4"/>
  <c r="AK989" i="4"/>
  <c r="U988" i="4"/>
  <c r="V988" i="4"/>
  <c r="W988" i="4"/>
  <c r="X988" i="4"/>
  <c r="Y988" i="4"/>
  <c r="Z988" i="4"/>
  <c r="AA988" i="4"/>
  <c r="AB988" i="4"/>
  <c r="AC988" i="4"/>
  <c r="AD988" i="4"/>
  <c r="AE988" i="4"/>
  <c r="AF988" i="4"/>
  <c r="AG988" i="4"/>
  <c r="AH988" i="4"/>
  <c r="AI988" i="4"/>
  <c r="AJ988" i="4"/>
  <c r="AK988" i="4"/>
  <c r="T988" i="4"/>
  <c r="T986" i="4"/>
  <c r="AI984" i="4"/>
  <c r="AJ984" i="4"/>
  <c r="AK984" i="4"/>
  <c r="AL984" i="4"/>
  <c r="AN984" i="4" s="1"/>
  <c r="AJ983" i="4"/>
  <c r="AK983" i="4"/>
  <c r="AL983" i="4"/>
  <c r="AI983" i="4"/>
  <c r="AH1020" i="4"/>
  <c r="AG1020" i="4"/>
  <c r="AD1020" i="4"/>
  <c r="AC1020" i="4"/>
  <c r="Z1020" i="4"/>
  <c r="Y1020" i="4"/>
  <c r="V1020" i="4"/>
  <c r="U1020" i="4"/>
  <c r="AF1019" i="4"/>
  <c r="AB1019" i="4"/>
  <c r="X1019" i="4"/>
  <c r="AJ1020" i="4"/>
  <c r="AH1017" i="4"/>
  <c r="AG1017" i="4"/>
  <c r="AF1017" i="4"/>
  <c r="AF1020" i="4" s="1"/>
  <c r="AE1017" i="4"/>
  <c r="AE1020" i="4" s="1"/>
  <c r="AD1017" i="4"/>
  <c r="AC1017" i="4"/>
  <c r="AB1017" i="4"/>
  <c r="AB1020" i="4" s="1"/>
  <c r="AA1017" i="4"/>
  <c r="AA1020" i="4" s="1"/>
  <c r="Z1017" i="4"/>
  <c r="Y1017" i="4"/>
  <c r="X1017" i="4"/>
  <c r="X1020" i="4" s="1"/>
  <c r="W1017" i="4"/>
  <c r="W1020" i="4" s="1"/>
  <c r="V1017" i="4"/>
  <c r="AK1020" i="4" s="1"/>
  <c r="U1017" i="4"/>
  <c r="T1017" i="4"/>
  <c r="T1020" i="4" s="1"/>
  <c r="AJ1019" i="4"/>
  <c r="AH1016" i="4"/>
  <c r="AH1019" i="4" s="1"/>
  <c r="AG1016" i="4"/>
  <c r="AG1019" i="4" s="1"/>
  <c r="AF1016" i="4"/>
  <c r="AE1016" i="4"/>
  <c r="AE1019" i="4" s="1"/>
  <c r="AD1016" i="4"/>
  <c r="AD1019" i="4" s="1"/>
  <c r="AC1016" i="4"/>
  <c r="AC1019" i="4" s="1"/>
  <c r="AB1016" i="4"/>
  <c r="AA1016" i="4"/>
  <c r="AA1019" i="4" s="1"/>
  <c r="Z1016" i="4"/>
  <c r="Z1019" i="4" s="1"/>
  <c r="Y1016" i="4"/>
  <c r="Y1019" i="4" s="1"/>
  <c r="X1016" i="4"/>
  <c r="W1016" i="4"/>
  <c r="W1019" i="4" s="1"/>
  <c r="V1016" i="4"/>
  <c r="AK1019" i="4" s="1"/>
  <c r="U1016" i="4"/>
  <c r="U1019" i="4" s="1"/>
  <c r="T1016" i="4"/>
  <c r="T1019" i="4" s="1"/>
  <c r="AN1015" i="4"/>
  <c r="AN1014" i="4"/>
  <c r="AG1003" i="4"/>
  <c r="AF1003" i="4"/>
  <c r="AC1003" i="4"/>
  <c r="Y1003" i="4"/>
  <c r="U1003" i="4"/>
  <c r="T1003" i="4"/>
  <c r="AH1002" i="4"/>
  <c r="AD1002" i="4"/>
  <c r="Z1002" i="4"/>
  <c r="V1002" i="4"/>
  <c r="AH1000" i="4"/>
  <c r="AH1003" i="4" s="1"/>
  <c r="AG1000" i="4"/>
  <c r="AF1000" i="4"/>
  <c r="AE1000" i="4"/>
  <c r="AE1003" i="4" s="1"/>
  <c r="AD1000" i="4"/>
  <c r="AD1003" i="4" s="1"/>
  <c r="AC1000" i="4"/>
  <c r="AB1000" i="4"/>
  <c r="AB1003" i="4" s="1"/>
  <c r="AA1000" i="4"/>
  <c r="AA1003" i="4" s="1"/>
  <c r="Z1000" i="4"/>
  <c r="Z1003" i="4" s="1"/>
  <c r="Y1000" i="4"/>
  <c r="X1000" i="4"/>
  <c r="X1003" i="4" s="1"/>
  <c r="W1000" i="4"/>
  <c r="W1003" i="4" s="1"/>
  <c r="V1000" i="4"/>
  <c r="U1000" i="4"/>
  <c r="T1000" i="4"/>
  <c r="AN999" i="4"/>
  <c r="AJ1002" i="4"/>
  <c r="AH999" i="4"/>
  <c r="AG999" i="4"/>
  <c r="AG1002" i="4" s="1"/>
  <c r="AF999" i="4"/>
  <c r="AF1002" i="4" s="1"/>
  <c r="AE999" i="4"/>
  <c r="AE1002" i="4" s="1"/>
  <c r="AD999" i="4"/>
  <c r="AC999" i="4"/>
  <c r="AC1002" i="4" s="1"/>
  <c r="AB999" i="4"/>
  <c r="AB1002" i="4" s="1"/>
  <c r="AA999" i="4"/>
  <c r="AA1002" i="4" s="1"/>
  <c r="Z999" i="4"/>
  <c r="Y999" i="4"/>
  <c r="Y1002" i="4" s="1"/>
  <c r="X999" i="4"/>
  <c r="X1002" i="4" s="1"/>
  <c r="W999" i="4"/>
  <c r="W1002" i="4" s="1"/>
  <c r="V999" i="4"/>
  <c r="U999" i="4"/>
  <c r="U1002" i="4" s="1"/>
  <c r="T999" i="4"/>
  <c r="T1002" i="4" s="1"/>
  <c r="AN998" i="4"/>
  <c r="AN997" i="4"/>
  <c r="AH987" i="4"/>
  <c r="AD987" i="4"/>
  <c r="Z987" i="4"/>
  <c r="V987" i="4"/>
  <c r="AH986" i="4"/>
  <c r="Z986" i="4"/>
  <c r="AJ987" i="4"/>
  <c r="AH984" i="4"/>
  <c r="AG984" i="4"/>
  <c r="AG987" i="4" s="1"/>
  <c r="AF984" i="4"/>
  <c r="AF987" i="4" s="1"/>
  <c r="AE984" i="4"/>
  <c r="AE987" i="4" s="1"/>
  <c r="AD984" i="4"/>
  <c r="AC984" i="4"/>
  <c r="AC987" i="4" s="1"/>
  <c r="AB984" i="4"/>
  <c r="AB987" i="4" s="1"/>
  <c r="AA984" i="4"/>
  <c r="AA987" i="4" s="1"/>
  <c r="Z984" i="4"/>
  <c r="Y984" i="4"/>
  <c r="Y987" i="4" s="1"/>
  <c r="X984" i="4"/>
  <c r="X987" i="4" s="1"/>
  <c r="W984" i="4"/>
  <c r="W987" i="4" s="1"/>
  <c r="V984" i="4"/>
  <c r="U984" i="4"/>
  <c r="U987" i="4" s="1"/>
  <c r="T984" i="4"/>
  <c r="T987" i="4" s="1"/>
  <c r="AN983" i="4"/>
  <c r="AH983" i="4"/>
  <c r="AG983" i="4"/>
  <c r="AG986" i="4" s="1"/>
  <c r="AF983" i="4"/>
  <c r="AF986" i="4" s="1"/>
  <c r="AE983" i="4"/>
  <c r="AE986" i="4" s="1"/>
  <c r="AD983" i="4"/>
  <c r="AD986" i="4" s="1"/>
  <c r="AC983" i="4"/>
  <c r="AC986" i="4" s="1"/>
  <c r="AB983" i="4"/>
  <c r="AB986" i="4" s="1"/>
  <c r="AA983" i="4"/>
  <c r="AA986" i="4" s="1"/>
  <c r="Z983" i="4"/>
  <c r="Y983" i="4"/>
  <c r="Y986" i="4" s="1"/>
  <c r="X983" i="4"/>
  <c r="X986" i="4" s="1"/>
  <c r="W983" i="4"/>
  <c r="W986" i="4" s="1"/>
  <c r="V983" i="4"/>
  <c r="U983" i="4"/>
  <c r="U986" i="4" s="1"/>
  <c r="T983" i="4"/>
  <c r="AN982" i="4"/>
  <c r="AN981" i="4"/>
  <c r="AI932" i="4"/>
  <c r="AE932" i="4"/>
  <c r="AA932" i="4"/>
  <c r="W932" i="4"/>
  <c r="AL931" i="4"/>
  <c r="AH931" i="4"/>
  <c r="AD931" i="4"/>
  <c r="Z931" i="4"/>
  <c r="V931" i="4"/>
  <c r="AL930" i="4"/>
  <c r="AL932" i="4" s="1"/>
  <c r="AK930" i="4"/>
  <c r="AK932" i="4" s="1"/>
  <c r="AJ930" i="4"/>
  <c r="AJ932" i="4" s="1"/>
  <c r="AI930" i="4"/>
  <c r="AH930" i="4"/>
  <c r="AH932" i="4" s="1"/>
  <c r="AG930" i="4"/>
  <c r="AG932" i="4" s="1"/>
  <c r="AF930" i="4"/>
  <c r="AF932" i="4" s="1"/>
  <c r="AE930" i="4"/>
  <c r="AD930" i="4"/>
  <c r="AD932" i="4" s="1"/>
  <c r="AC930" i="4"/>
  <c r="AC932" i="4" s="1"/>
  <c r="AB930" i="4"/>
  <c r="AB932" i="4" s="1"/>
  <c r="AA930" i="4"/>
  <c r="Z930" i="4"/>
  <c r="Z932" i="4" s="1"/>
  <c r="Y930" i="4"/>
  <c r="Y932" i="4" s="1"/>
  <c r="X930" i="4"/>
  <c r="X932" i="4" s="1"/>
  <c r="W930" i="4"/>
  <c r="V930" i="4"/>
  <c r="V932" i="4" s="1"/>
  <c r="U930" i="4"/>
  <c r="U932" i="4" s="1"/>
  <c r="T930" i="4"/>
  <c r="T932" i="4" s="1"/>
  <c r="AL929" i="4"/>
  <c r="AK929" i="4"/>
  <c r="AK931" i="4" s="1"/>
  <c r="AJ929" i="4"/>
  <c r="AJ931" i="4" s="1"/>
  <c r="AI929" i="4"/>
  <c r="AI931" i="4" s="1"/>
  <c r="AH929" i="4"/>
  <c r="AG929" i="4"/>
  <c r="AG931" i="4" s="1"/>
  <c r="AF929" i="4"/>
  <c r="AF931" i="4" s="1"/>
  <c r="AE929" i="4"/>
  <c r="AE931" i="4" s="1"/>
  <c r="AD929" i="4"/>
  <c r="AC929" i="4"/>
  <c r="AC931" i="4" s="1"/>
  <c r="AB929" i="4"/>
  <c r="AB931" i="4" s="1"/>
  <c r="AA929" i="4"/>
  <c r="AA931" i="4" s="1"/>
  <c r="Z929" i="4"/>
  <c r="Y929" i="4"/>
  <c r="Y931" i="4" s="1"/>
  <c r="X929" i="4"/>
  <c r="X931" i="4" s="1"/>
  <c r="W929" i="4"/>
  <c r="W931" i="4" s="1"/>
  <c r="V929" i="4"/>
  <c r="U929" i="4"/>
  <c r="U931" i="4" s="1"/>
  <c r="T929" i="4"/>
  <c r="T931" i="4" s="1"/>
  <c r="AI922" i="4"/>
  <c r="AE922" i="4"/>
  <c r="AA922" i="4"/>
  <c r="W922" i="4"/>
  <c r="AL921" i="4"/>
  <c r="AH921" i="4"/>
  <c r="AD921" i="4"/>
  <c r="Z921" i="4"/>
  <c r="V921" i="4"/>
  <c r="AL920" i="4"/>
  <c r="AL922" i="4" s="1"/>
  <c r="AK920" i="4"/>
  <c r="AK922" i="4" s="1"/>
  <c r="AJ920" i="4"/>
  <c r="AJ922" i="4" s="1"/>
  <c r="AI920" i="4"/>
  <c r="AH920" i="4"/>
  <c r="AH922" i="4" s="1"/>
  <c r="AG920" i="4"/>
  <c r="AG922" i="4" s="1"/>
  <c r="AF920" i="4"/>
  <c r="AF922" i="4" s="1"/>
  <c r="AE920" i="4"/>
  <c r="AD920" i="4"/>
  <c r="AD922" i="4" s="1"/>
  <c r="AC920" i="4"/>
  <c r="AC922" i="4" s="1"/>
  <c r="AB920" i="4"/>
  <c r="AB922" i="4" s="1"/>
  <c r="AA920" i="4"/>
  <c r="Z920" i="4"/>
  <c r="Z922" i="4" s="1"/>
  <c r="Y920" i="4"/>
  <c r="Y922" i="4" s="1"/>
  <c r="X920" i="4"/>
  <c r="X922" i="4" s="1"/>
  <c r="W920" i="4"/>
  <c r="V920" i="4"/>
  <c r="V922" i="4" s="1"/>
  <c r="U920" i="4"/>
  <c r="U922" i="4" s="1"/>
  <c r="T920" i="4"/>
  <c r="T922" i="4" s="1"/>
  <c r="AL919" i="4"/>
  <c r="AK919" i="4"/>
  <c r="AK921" i="4" s="1"/>
  <c r="AJ919" i="4"/>
  <c r="AJ921" i="4" s="1"/>
  <c r="AI919" i="4"/>
  <c r="AI921" i="4" s="1"/>
  <c r="AH919" i="4"/>
  <c r="AG919" i="4"/>
  <c r="AG921" i="4" s="1"/>
  <c r="AF919" i="4"/>
  <c r="AF921" i="4" s="1"/>
  <c r="AE919" i="4"/>
  <c r="AE921" i="4" s="1"/>
  <c r="AD919" i="4"/>
  <c r="AC919" i="4"/>
  <c r="AC921" i="4" s="1"/>
  <c r="AB919" i="4"/>
  <c r="AB921" i="4" s="1"/>
  <c r="AA919" i="4"/>
  <c r="AA921" i="4" s="1"/>
  <c r="Z919" i="4"/>
  <c r="Y919" i="4"/>
  <c r="Y921" i="4" s="1"/>
  <c r="X919" i="4"/>
  <c r="X921" i="4" s="1"/>
  <c r="W919" i="4"/>
  <c r="W921" i="4" s="1"/>
  <c r="V919" i="4"/>
  <c r="U919" i="4"/>
  <c r="U921" i="4" s="1"/>
  <c r="T919" i="4"/>
  <c r="T921" i="4" s="1"/>
  <c r="T912" i="4"/>
  <c r="U912" i="4"/>
  <c r="V912" i="4"/>
  <c r="W912" i="4"/>
  <c r="X912" i="4"/>
  <c r="Y912" i="4"/>
  <c r="Z912" i="4"/>
  <c r="AA912" i="4"/>
  <c r="AB912" i="4"/>
  <c r="AC912" i="4"/>
  <c r="AD912" i="4"/>
  <c r="AE912" i="4"/>
  <c r="AF912" i="4"/>
  <c r="AG912" i="4"/>
  <c r="AH912" i="4"/>
  <c r="AI912" i="4"/>
  <c r="AJ912" i="4"/>
  <c r="AK912" i="4"/>
  <c r="AL912" i="4"/>
  <c r="U911" i="4"/>
  <c r="V911" i="4"/>
  <c r="W911" i="4"/>
  <c r="X911" i="4"/>
  <c r="Y911" i="4"/>
  <c r="Z911" i="4"/>
  <c r="AA911" i="4"/>
  <c r="AB911" i="4"/>
  <c r="AC911" i="4"/>
  <c r="AD911" i="4"/>
  <c r="AE911" i="4"/>
  <c r="AF911" i="4"/>
  <c r="AG911" i="4"/>
  <c r="AH911" i="4"/>
  <c r="AI911" i="4"/>
  <c r="AJ911" i="4"/>
  <c r="AK911" i="4"/>
  <c r="AL911" i="4"/>
  <c r="T911" i="4"/>
  <c r="AL910" i="4"/>
  <c r="AK910" i="4"/>
  <c r="AJ910" i="4"/>
  <c r="AI910" i="4"/>
  <c r="AJ909" i="4"/>
  <c r="AK909" i="4"/>
  <c r="AL909" i="4"/>
  <c r="AI909" i="4"/>
  <c r="AN928" i="4"/>
  <c r="AN927" i="4"/>
  <c r="AN920" i="4"/>
  <c r="AN919" i="4"/>
  <c r="AN918" i="4"/>
  <c r="AN917" i="4"/>
  <c r="AH910" i="4"/>
  <c r="AG910" i="4"/>
  <c r="AF910" i="4"/>
  <c r="AE910" i="4"/>
  <c r="AD910" i="4"/>
  <c r="AC910" i="4"/>
  <c r="AB910" i="4"/>
  <c r="AA910" i="4"/>
  <c r="Z910" i="4"/>
  <c r="Y910" i="4"/>
  <c r="X910" i="4"/>
  <c r="W910" i="4"/>
  <c r="V910" i="4"/>
  <c r="U910" i="4"/>
  <c r="T910" i="4"/>
  <c r="AH909" i="4"/>
  <c r="AG909" i="4"/>
  <c r="AF909" i="4"/>
  <c r="AE909" i="4"/>
  <c r="AD909" i="4"/>
  <c r="AC909" i="4"/>
  <c r="AB909" i="4"/>
  <c r="AA909" i="4"/>
  <c r="Z909" i="4"/>
  <c r="Y909" i="4"/>
  <c r="X909" i="4"/>
  <c r="W909" i="4"/>
  <c r="V909" i="4"/>
  <c r="U909" i="4"/>
  <c r="T909" i="4"/>
  <c r="AN908" i="4"/>
  <c r="AN907" i="4"/>
  <c r="AL875" i="4"/>
  <c r="AK875" i="4"/>
  <c r="AJ875" i="4"/>
  <c r="AI875" i="4"/>
  <c r="AH875" i="4"/>
  <c r="AG875" i="4"/>
  <c r="AF875" i="4"/>
  <c r="AE875" i="4"/>
  <c r="AD875" i="4"/>
  <c r="AC875" i="4"/>
  <c r="AB875" i="4"/>
  <c r="AA875" i="4"/>
  <c r="Z875" i="4"/>
  <c r="Y875" i="4"/>
  <c r="X875" i="4"/>
  <c r="W875" i="4"/>
  <c r="V875" i="4"/>
  <c r="U875" i="4"/>
  <c r="T875" i="4"/>
  <c r="U874" i="4"/>
  <c r="V874" i="4"/>
  <c r="W874" i="4"/>
  <c r="X874" i="4"/>
  <c r="Y874" i="4"/>
  <c r="Z874" i="4"/>
  <c r="AA874" i="4"/>
  <c r="AB874" i="4"/>
  <c r="AC874" i="4"/>
  <c r="AD874" i="4"/>
  <c r="AE874" i="4"/>
  <c r="AF874" i="4"/>
  <c r="AG874" i="4"/>
  <c r="AH874" i="4"/>
  <c r="AI874" i="4"/>
  <c r="AJ874" i="4"/>
  <c r="AK874" i="4"/>
  <c r="AL874" i="4"/>
  <c r="T874" i="4"/>
  <c r="AJ873" i="4"/>
  <c r="AK873" i="4"/>
  <c r="AL873" i="4"/>
  <c r="AI873" i="4"/>
  <c r="AJ872" i="4"/>
  <c r="AK872" i="4"/>
  <c r="AL872" i="4"/>
  <c r="AI872" i="4"/>
  <c r="AN873" i="4"/>
  <c r="AH873" i="4"/>
  <c r="AG873" i="4"/>
  <c r="AF873" i="4"/>
  <c r="AE873" i="4"/>
  <c r="AD873" i="4"/>
  <c r="AC873" i="4"/>
  <c r="AB873" i="4"/>
  <c r="AA873" i="4"/>
  <c r="Z873" i="4"/>
  <c r="Y873" i="4"/>
  <c r="X873" i="4"/>
  <c r="W873" i="4"/>
  <c r="V873" i="4"/>
  <c r="U873" i="4"/>
  <c r="T873" i="4"/>
  <c r="AN872" i="4"/>
  <c r="AH872" i="4"/>
  <c r="AG872" i="4"/>
  <c r="AF872" i="4"/>
  <c r="AE872" i="4"/>
  <c r="AD872" i="4"/>
  <c r="AC872" i="4"/>
  <c r="AB872" i="4"/>
  <c r="AA872" i="4"/>
  <c r="Z872" i="4"/>
  <c r="Y872" i="4"/>
  <c r="X872" i="4"/>
  <c r="W872" i="4"/>
  <c r="V872" i="4"/>
  <c r="U872" i="4"/>
  <c r="T872" i="4"/>
  <c r="AN871" i="4"/>
  <c r="AN870" i="4"/>
  <c r="AN761" i="4"/>
  <c r="AN760" i="4"/>
  <c r="AN759" i="4"/>
  <c r="AN1022" i="4" l="1"/>
  <c r="AK1003" i="4"/>
  <c r="AI1003" i="4"/>
  <c r="AN1021" i="4"/>
  <c r="AN1000" i="4"/>
  <c r="V1003" i="4"/>
  <c r="AJ1003" i="4"/>
  <c r="AK986" i="4"/>
  <c r="AN988" i="4" s="1"/>
  <c r="AI986" i="4"/>
  <c r="AJ986" i="4"/>
  <c r="AK987" i="4"/>
  <c r="AN989" i="4" s="1"/>
  <c r="AI987" i="4"/>
  <c r="V986" i="4"/>
  <c r="AK1002" i="4"/>
  <c r="AN1004" i="4" s="1"/>
  <c r="AI1002" i="4"/>
  <c r="AN1016" i="4"/>
  <c r="AN1017" i="4"/>
  <c r="V1019" i="4"/>
  <c r="AI1019" i="4"/>
  <c r="AI1020" i="4"/>
  <c r="AN921" i="4"/>
  <c r="AN922" i="4"/>
  <c r="AN874" i="4"/>
  <c r="AN875" i="4"/>
  <c r="AN1005" i="4" l="1"/>
  <c r="AN930" i="4"/>
  <c r="AN932" i="4"/>
  <c r="AN909" i="4"/>
  <c r="AN911" i="4"/>
  <c r="AN910" i="4"/>
  <c r="AN912" i="4"/>
  <c r="AN929" i="4"/>
  <c r="AN931" i="4"/>
  <c r="G324" i="3" l="1"/>
  <c r="F324" i="3"/>
  <c r="G323" i="3"/>
  <c r="F323" i="3"/>
  <c r="G321" i="3"/>
  <c r="F321" i="3"/>
  <c r="G320" i="3"/>
  <c r="F320" i="3"/>
  <c r="G318" i="3"/>
  <c r="F318" i="3"/>
  <c r="G317" i="3"/>
  <c r="F317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U335" i="2" l="1"/>
  <c r="V335" i="2"/>
  <c r="T335" i="2"/>
  <c r="W333" i="2"/>
  <c r="W334" i="2"/>
  <c r="W332" i="2"/>
  <c r="W308" i="2"/>
  <c r="W309" i="2"/>
  <c r="W307" i="2"/>
  <c r="U310" i="2"/>
  <c r="V310" i="2"/>
  <c r="T310" i="2"/>
  <c r="AL194" i="2"/>
  <c r="AK194" i="2"/>
  <c r="AJ194" i="2"/>
  <c r="AI194" i="2"/>
  <c r="AH194" i="2"/>
  <c r="AG194" i="2"/>
  <c r="AF194" i="2"/>
  <c r="AE194" i="2"/>
  <c r="AD194" i="2"/>
  <c r="AC194" i="2"/>
  <c r="AB194" i="2"/>
  <c r="AA194" i="2"/>
  <c r="Z194" i="2"/>
  <c r="Y194" i="2"/>
  <c r="X194" i="2"/>
  <c r="W194" i="2"/>
  <c r="V194" i="2"/>
  <c r="U194" i="2"/>
  <c r="T194" i="2"/>
  <c r="AN156" i="2"/>
  <c r="AN155" i="2"/>
  <c r="AP122" i="2"/>
  <c r="AO122" i="2"/>
  <c r="AN122" i="2"/>
  <c r="AP121" i="2"/>
  <c r="AO121" i="2"/>
  <c r="AN121" i="2"/>
  <c r="AP120" i="2"/>
  <c r="AO120" i="2"/>
  <c r="AN120" i="2"/>
  <c r="AN85" i="2"/>
  <c r="AN84" i="2"/>
  <c r="AN83" i="2"/>
  <c r="AM50" i="2"/>
  <c r="AM49" i="2"/>
  <c r="AM48" i="2"/>
  <c r="AM15" i="2" l="1"/>
  <c r="AM14" i="2"/>
</calcChain>
</file>

<file path=xl/sharedStrings.xml><?xml version="1.0" encoding="utf-8"?>
<sst xmlns="http://schemas.openxmlformats.org/spreadsheetml/2006/main" count="1361" uniqueCount="751">
  <si>
    <t>Innehåll</t>
  </si>
  <si>
    <t>Flik:</t>
  </si>
  <si>
    <t>1. Figurer till huvudtext</t>
  </si>
  <si>
    <t>Figur 2.1</t>
  </si>
  <si>
    <t>Figur 2.2</t>
  </si>
  <si>
    <t>Figur 3.2</t>
  </si>
  <si>
    <t>Figur 3.1</t>
  </si>
  <si>
    <t>Figur 4.1</t>
  </si>
  <si>
    <t>Figur 4.2</t>
  </si>
  <si>
    <t>Figur 4.3</t>
  </si>
  <si>
    <t>Figur 4.4</t>
  </si>
  <si>
    <t>Figur 4.5a-b</t>
  </si>
  <si>
    <t>Figur 4.6</t>
  </si>
  <si>
    <t>Beskrivning</t>
  </si>
  <si>
    <t>Utfallsvariabel: [Zmeritv] och [Zmaen]</t>
  </si>
  <si>
    <t>Dataunderlag</t>
  </si>
  <si>
    <t>2000-2015</t>
  </si>
  <si>
    <t>Meritvärde</t>
  </si>
  <si>
    <t>Matematik- och engelskabetyg</t>
  </si>
  <si>
    <r>
      <t xml:space="preserve">Figur 2.1 </t>
    </r>
    <r>
      <rPr>
        <sz val="11"/>
        <color theme="1"/>
        <rFont val="Garamond"/>
        <family val="1"/>
      </rPr>
      <t>Betydelsen av socioekonomisk bakgrund för meritvärdet respektive betygen i matematik och engelska. Samtliga elevgrupper.*</t>
    </r>
  </si>
  <si>
    <t>Figurer och dataunderlag till samtliga figurer i huvudtexten</t>
  </si>
  <si>
    <t>Dataunderlag till figur 2.1</t>
  </si>
  <si>
    <t>Förklarande variabel: socioindex</t>
  </si>
  <si>
    <r>
      <t xml:space="preserve">Figur 2.2 </t>
    </r>
    <r>
      <rPr>
        <sz val="11"/>
        <color theme="1"/>
        <rFont val="Garamond"/>
        <family val="1"/>
      </rPr>
      <t>Betydelsen av socioekonomisk bakgrund för meritvärdet, uppdelat på migrationsbakgrund.*</t>
    </r>
  </si>
  <si>
    <t>200-2015</t>
  </si>
  <si>
    <t>Elever med svensk bakgrund</t>
  </si>
  <si>
    <t>Elever födda i Sverige med utländsk bakgrund</t>
  </si>
  <si>
    <t>Elever födda utomlands</t>
  </si>
  <si>
    <t>Utfallsvariabel: [Zmeritv]</t>
  </si>
  <si>
    <t>Dataunderlag till figur 2.2</t>
  </si>
  <si>
    <t>1998-2015</t>
  </si>
  <si>
    <t>socioekonomiskt index</t>
  </si>
  <si>
    <t>utbildningsnivå</t>
  </si>
  <si>
    <t>inkomst</t>
  </si>
  <si>
    <t>Dataunderlag till figur 3.1</t>
  </si>
  <si>
    <t>Utfallsvariabler: [socindex], [edu13], [Pink]</t>
  </si>
  <si>
    <r>
      <rPr>
        <b/>
        <sz val="11"/>
        <color theme="1"/>
        <rFont val="Calibri"/>
        <family val="2"/>
        <scheme val="minor"/>
      </rPr>
      <t>Figur 3.1</t>
    </r>
    <r>
      <rPr>
        <sz val="11"/>
        <color theme="1"/>
        <rFont val="Calibri"/>
        <family val="2"/>
        <scheme val="minor"/>
      </rPr>
      <t xml:space="preserve"> Skolsegregation utifrån socioekonomisk bakgrund. *</t>
    </r>
  </si>
  <si>
    <r>
      <rPr>
        <b/>
        <sz val="11"/>
        <color theme="1"/>
        <rFont val="Calibri"/>
        <family val="2"/>
        <scheme val="minor"/>
      </rPr>
      <t>Figur 3.2</t>
    </r>
    <r>
      <rPr>
        <sz val="11"/>
        <color theme="1"/>
        <rFont val="Calibri"/>
        <family val="2"/>
        <scheme val="minor"/>
      </rPr>
      <t xml:space="preserve"> Skolsegregation utifrån migrationsbakgrund. </t>
    </r>
  </si>
  <si>
    <t>1998-2016</t>
  </si>
  <si>
    <t>Utländsk bakgrund</t>
  </si>
  <si>
    <t>Födda i Sverige med utländsk bakgrund</t>
  </si>
  <si>
    <t>Utlandsfödda</t>
  </si>
  <si>
    <t>Dataunderlag till figur 3.2</t>
  </si>
  <si>
    <t>Utfallsvariabler: [mig], [migswe], [migfor]</t>
  </si>
  <si>
    <r>
      <t>Figur 4.1</t>
    </r>
    <r>
      <rPr>
        <sz val="11"/>
        <color theme="1"/>
        <rFont val="Garamond"/>
        <family val="1"/>
      </rPr>
      <t xml:space="preserve"> Mellanskolvariation utifrån meritvärdet,  för samtliga skolor respektive enbart kommunala skolor. *</t>
    </r>
  </si>
  <si>
    <t>2000-2016</t>
  </si>
  <si>
    <t>Samtliga skolor</t>
  </si>
  <si>
    <t>Endast kommunala skolor</t>
  </si>
  <si>
    <t>Dataunderlag till figur 4.1</t>
  </si>
  <si>
    <r>
      <rPr>
        <b/>
        <sz val="11"/>
        <color theme="1"/>
        <rFont val="Calibri"/>
        <family val="2"/>
        <scheme val="minor"/>
      </rPr>
      <t>Figur 4.2</t>
    </r>
    <r>
      <rPr>
        <sz val="11"/>
        <color theme="1"/>
        <rFont val="Calibri"/>
        <family val="2"/>
        <scheme val="minor"/>
      </rPr>
      <t xml:space="preserve"> Skillnad i meritvärde mellan hög- respektive lågpresterande skolor.* </t>
    </r>
  </si>
  <si>
    <t>4:e kvartilen (topp 25%)</t>
  </si>
  <si>
    <t>1:a kvartilen (botten 25%)</t>
  </si>
  <si>
    <t>Skillnad i meritvärde mellan hög- och lågpresterande skolor</t>
  </si>
  <si>
    <r>
      <t>Figur 4.3</t>
    </r>
    <r>
      <rPr>
        <sz val="11"/>
        <color theme="1"/>
        <rFont val="Garamond"/>
        <family val="1"/>
      </rPr>
      <t xml:space="preserve"> Återstående mellanskolvariation efter kontroll för elevers bakgrund.*</t>
    </r>
  </si>
  <si>
    <t>M(0)</t>
  </si>
  <si>
    <t>M(A)</t>
  </si>
  <si>
    <t>M(AB)</t>
  </si>
  <si>
    <t>Dataunderlag till figur 4.3</t>
  </si>
  <si>
    <r>
      <t>Figur 4.4</t>
    </r>
    <r>
      <rPr>
        <sz val="11"/>
        <color theme="1"/>
        <rFont val="Garamond"/>
        <family val="1"/>
      </rPr>
      <t xml:space="preserve"> Andel av ökningen i mellanskolvariation som kan förklaras av ökad skolsegregation.*</t>
    </r>
  </si>
  <si>
    <t>2000-2010</t>
  </si>
  <si>
    <t>2010-2015</t>
  </si>
  <si>
    <t>Andel av ökningen i mellanskolvariation som kan förklaras av en förändrad elevsammansättning</t>
  </si>
  <si>
    <t>Andel av ökningen i mellanskolvariation som är oförklarad</t>
  </si>
  <si>
    <r>
      <t>Figur 4.5a-b</t>
    </r>
    <r>
      <rPr>
        <sz val="11"/>
        <color theme="1"/>
        <rFont val="Garamond"/>
        <family val="1"/>
      </rPr>
      <t xml:space="preserve"> Genomsnittligt meritvärde beroende på elevens socioekonomiska bakgrund i kombination med skolans socioekonomiska sammansättning.*</t>
    </r>
  </si>
  <si>
    <t>C-skola</t>
  </si>
  <si>
    <t>B-skola</t>
  </si>
  <si>
    <t>A-skola</t>
  </si>
  <si>
    <t>diff</t>
  </si>
  <si>
    <t>elevgrupp C (minst fördelaktig socioekonomisk bakgrund)</t>
  </si>
  <si>
    <t>elevgrupp B (genomsnittlig socioekonomisk bakgrund)</t>
  </si>
  <si>
    <t>elevgrupp A (mest fördelaktig socioekonomisk bakgrund)</t>
  </si>
  <si>
    <t>Utfallsvariabel: [Meritv]</t>
  </si>
  <si>
    <t>diff (skolnivåeffekt)</t>
  </si>
  <si>
    <t>År 2000</t>
  </si>
  <si>
    <t>År 2015</t>
  </si>
  <si>
    <t>Dataunderlag till figur 4.5a</t>
  </si>
  <si>
    <t>Dataunderlag till figur 4.5b</t>
  </si>
  <si>
    <r>
      <t>Figur 4.6</t>
    </r>
    <r>
      <rPr>
        <sz val="11"/>
        <color theme="1"/>
        <rFont val="Garamond"/>
        <family val="1"/>
      </rPr>
      <t xml:space="preserve"> Skolnivåeffekter över tid för elevgrupper med olika socioekonomisk bakgrund.*</t>
    </r>
  </si>
  <si>
    <t>Utfallsvariabel: Differensen i meritvärdespoäng mellan A- och C-skolor (för respektive elevgrupp)</t>
  </si>
  <si>
    <t>Dataunderlag till figur 4.6</t>
  </si>
  <si>
    <t>Tabell B1.1</t>
  </si>
  <si>
    <t>År</t>
  </si>
  <si>
    <t>med betyg</t>
  </si>
  <si>
    <t>samt löpnummer</t>
  </si>
  <si>
    <t>samt utbildningsnivå</t>
  </si>
  <si>
    <t>samt socioekonomiskt index</t>
  </si>
  <si>
    <t>Bortfall vid analys där socioindex ingår i relation till elever med betyg</t>
  </si>
  <si>
    <r>
      <t>Tabell B1.1</t>
    </r>
    <r>
      <rPr>
        <sz val="11"/>
        <color theme="1"/>
        <rFont val="Garamond"/>
        <family val="1"/>
      </rPr>
      <t xml:space="preserve"> Antal elever som ingår i analyserna.</t>
    </r>
  </si>
  <si>
    <t>Tabell B1.2a-c</t>
  </si>
  <si>
    <t>a. samtliga elever med betyg</t>
  </si>
  <si>
    <t>b. Endast elever med löpnummer</t>
  </si>
  <si>
    <t>maen-betyg</t>
  </si>
  <si>
    <t>Antal</t>
  </si>
  <si>
    <t>Medelvärde</t>
  </si>
  <si>
    <t>SD</t>
  </si>
  <si>
    <r>
      <t>Tabell B1.2</t>
    </r>
    <r>
      <rPr>
        <sz val="11"/>
        <color theme="1"/>
        <rFont val="Garamond"/>
        <family val="1"/>
      </rPr>
      <t xml:space="preserve"> Deskriptiv bild i form av antal, medelvärde och standardavvikelse (SD) för respektive år för de utfallsvariabler som ingår i analyserna.</t>
    </r>
  </si>
  <si>
    <t xml:space="preserve">c. Endast elever med löpnummer och uppgift om socioekonomisk bakgrund </t>
  </si>
  <si>
    <t>Zmeritv*</t>
  </si>
  <si>
    <t>Zmaen*</t>
  </si>
  <si>
    <t>-</t>
  </si>
  <si>
    <t>*Standardiserat meritvärde respektive standardiserat maen-betyg</t>
  </si>
  <si>
    <t xml:space="preserve"> -Uppgift om socioekonomisk bakgrund endast tillgänglig fram till 2015.</t>
  </si>
  <si>
    <t>Tabell B1.3</t>
  </si>
  <si>
    <t>Kön</t>
  </si>
  <si>
    <t>elev tidig</t>
  </si>
  <si>
    <t>elev sen</t>
  </si>
  <si>
    <t>antal</t>
  </si>
  <si>
    <t>Mean</t>
  </si>
  <si>
    <t>2016*</t>
  </si>
  <si>
    <t>100 238*</t>
  </si>
  <si>
    <t>Tabell B1.4</t>
  </si>
  <si>
    <t>Svensk bakgrund</t>
  </si>
  <si>
    <t>Född i Sverige med utländsk bakgrund</t>
  </si>
  <si>
    <t>Utlandsfödd</t>
  </si>
  <si>
    <t>Utlandsfödd och Nyanländ</t>
  </si>
  <si>
    <t>Andel</t>
  </si>
  <si>
    <r>
      <t>Tabell B1.3</t>
    </r>
    <r>
      <rPr>
        <sz val="11"/>
        <color theme="1"/>
        <rFont val="Garamond"/>
        <family val="1"/>
      </rPr>
      <t xml:space="preserve"> Elevens kön och hens ålder i förhållande till typåldern för årskursen.*</t>
    </r>
  </si>
  <si>
    <r>
      <t>Tabell B1.4</t>
    </r>
    <r>
      <rPr>
        <sz val="11"/>
        <color theme="1"/>
        <rFont val="Garamond"/>
        <family val="1"/>
      </rPr>
      <t xml:space="preserve"> Elevers migrationsbakgrund.*</t>
    </r>
  </si>
  <si>
    <t>Tabell B1.5a</t>
  </si>
  <si>
    <t>*siffror för 2016 inte helt jämförbara med tidigare år. För 1998-2015 gäller siffrorna elever som har uppgift om såväl [edu13], [Pink] och [bidrag]</t>
  </si>
  <si>
    <t>För 2016 krävs endat uppgift om [edu13] eftersom ingen data finns för [pink] och bidrag] för 2016.</t>
  </si>
  <si>
    <r>
      <t>Tabell B1.5a</t>
    </r>
    <r>
      <rPr>
        <sz val="11"/>
        <color theme="1"/>
        <rFont val="Garamond"/>
        <family val="1"/>
      </rPr>
      <t xml:space="preserve"> Andel elever uppdelade efter föräldrarnas genomsnittliga utbildningsnivå [edu13], samtliga elevgrupper.*</t>
    </r>
  </si>
  <si>
    <t>Tabell B1.5b</t>
  </si>
  <si>
    <t>Standardavvikelse</t>
  </si>
  <si>
    <t>97 855*</t>
  </si>
  <si>
    <r>
      <t>Tabell B1.5b</t>
    </r>
    <r>
      <rPr>
        <sz val="11"/>
        <color theme="1"/>
        <rFont val="Garamond"/>
        <family val="1"/>
      </rPr>
      <t xml:space="preserve"> Medelvärde och spridning för utbildningsvariabeln [edu13], samtliga elevgrupper. *</t>
    </r>
  </si>
  <si>
    <t>Tabell B1.6</t>
  </si>
  <si>
    <r>
      <t>Tabell B1.6</t>
    </r>
    <r>
      <rPr>
        <sz val="11"/>
        <color theme="1"/>
        <rFont val="Garamond"/>
        <family val="1"/>
      </rPr>
      <t xml:space="preserve"> Föräldrarnas percentilrankade inkomst, samtliga elevgrupper*</t>
    </r>
  </si>
  <si>
    <t>Figur B1.1</t>
  </si>
  <si>
    <t>Dataunderlag till fig B1.1</t>
  </si>
  <si>
    <t>Realinkomst (ej percentilrankad)</t>
  </si>
  <si>
    <t>förändring</t>
  </si>
  <si>
    <t>Q1</t>
  </si>
  <si>
    <t>Q2</t>
  </si>
  <si>
    <t>Q3</t>
  </si>
  <si>
    <t>Q4</t>
  </si>
  <si>
    <t>Q1/Q4</t>
  </si>
  <si>
    <t>Utfallsvariabel: [Rink]</t>
  </si>
  <si>
    <r>
      <t>Figur B1.1</t>
    </r>
    <r>
      <rPr>
        <sz val="12"/>
        <color theme="1"/>
        <rFont val="Garamond"/>
        <family val="1"/>
      </rPr>
      <t xml:space="preserve"> Realinkomstens utveckling för olika kvartilgrupper.*</t>
    </r>
  </si>
  <si>
    <t>Tabell B1.7</t>
  </si>
  <si>
    <r>
      <t>Tabell B1.7</t>
    </r>
    <r>
      <rPr>
        <sz val="11"/>
        <color theme="1"/>
        <rFont val="Garamond"/>
        <family val="1"/>
      </rPr>
      <t xml:space="preserve"> Föräldrarnas grad av bidragstagande.*</t>
    </r>
  </si>
  <si>
    <t>Tabell B1.8</t>
  </si>
  <si>
    <t>socioindex*</t>
  </si>
  <si>
    <t>standardiserat socioindex**</t>
  </si>
  <si>
    <t>*Ej standardiserat men baserat på det standardiserade meritvärdet</t>
  </si>
  <si>
    <t>**Standardiserat och baserat på det standardiserade meritvärdet (den variabel som använts i analyserna)</t>
  </si>
  <si>
    <r>
      <t>Tabell B1.8</t>
    </r>
    <r>
      <rPr>
        <sz val="11"/>
        <color theme="1"/>
        <rFont val="Garamond"/>
        <family val="1"/>
      </rPr>
      <t xml:space="preserve"> Socioekonomiskt index.</t>
    </r>
  </si>
  <si>
    <t>Tabell B1.9</t>
  </si>
  <si>
    <t>Yrkesstatus (Yrkesbaserad SocioEkonomisk Grupp). 10 kategorier.</t>
  </si>
  <si>
    <t>01 Höga tjänstemän och ledande befattningar</t>
  </si>
  <si>
    <t>02 Kvalificerade tjänstemän</t>
  </si>
  <si>
    <t>03 Övriga tjänstemän</t>
  </si>
  <si>
    <t>04 Småföretagare exkl. lantbrukare</t>
  </si>
  <si>
    <t>05 Lantbrukare m.fl.</t>
  </si>
  <si>
    <t>06 Arbetsledare och tekniker</t>
  </si>
  <si>
    <t>07 Yrkesutbildade inom handel, service och omsorg</t>
  </si>
  <si>
    <t>08 Yrkesutbildade arbetare</t>
  </si>
  <si>
    <t>09 Övriga arbetare</t>
  </si>
  <si>
    <t>10 Ej förvärvsarbetande</t>
  </si>
  <si>
    <r>
      <t>Tabell B1.9</t>
    </r>
    <r>
      <rPr>
        <sz val="11"/>
        <color theme="1"/>
        <rFont val="Garamond"/>
        <family val="1"/>
      </rPr>
      <t xml:space="preserve"> Yrkesstatusvariabeln [hyseg]</t>
    </r>
  </si>
  <si>
    <t>Tabell B1.10</t>
  </si>
  <si>
    <t>Intervall på kontinuerlig skala</t>
  </si>
  <si>
    <t>[betyg_old]</t>
  </si>
  <si>
    <t>[betyg_new]</t>
  </si>
  <si>
    <t>Upp till 4,9999</t>
  </si>
  <si>
    <t>5 – 12,4999</t>
  </si>
  <si>
    <t>5 – 11,2499</t>
  </si>
  <si>
    <t>11,25 – 13,7499</t>
  </si>
  <si>
    <t>12,5 – 17,4999</t>
  </si>
  <si>
    <t>13,75 – 16,2499</t>
  </si>
  <si>
    <t>16,25 – 18,7499</t>
  </si>
  <si>
    <t>17,5 och över</t>
  </si>
  <si>
    <t>18,75 och över</t>
  </si>
  <si>
    <r>
      <t>Tabell B1</t>
    </r>
    <r>
      <rPr>
        <sz val="11"/>
        <color theme="1"/>
        <rFont val="Garamond"/>
        <family val="1"/>
      </rPr>
      <t>.</t>
    </r>
    <r>
      <rPr>
        <b/>
        <sz val="11"/>
        <color theme="1"/>
        <rFont val="Garamond"/>
        <family val="1"/>
      </rPr>
      <t>10</t>
    </r>
    <r>
      <rPr>
        <sz val="11"/>
        <color theme="1"/>
        <rFont val="Garamond"/>
        <family val="1"/>
      </rPr>
      <t xml:space="preserve"> Brytpunkter för respektive betygsskala.</t>
    </r>
  </si>
  <si>
    <t>Tabell B1.11</t>
  </si>
  <si>
    <t>95% konfidensintervall</t>
  </si>
  <si>
    <t>skaleffekt</t>
  </si>
  <si>
    <t>s.e.</t>
  </si>
  <si>
    <t>undre</t>
  </si>
  <si>
    <t>övre</t>
  </si>
  <si>
    <t>standardavvikelse</t>
  </si>
  <si>
    <t>Zmaen</t>
  </si>
  <si>
    <t>Zmv</t>
  </si>
  <si>
    <t>R2</t>
  </si>
  <si>
    <t>stand. effektstorlek</t>
  </si>
  <si>
    <r>
      <t>Tabell B1.11</t>
    </r>
    <r>
      <rPr>
        <sz val="11"/>
        <color theme="1"/>
        <rFont val="Garamond"/>
        <family val="1"/>
      </rPr>
      <t xml:space="preserve"> Skattade skaleffekter, samtliga elever.*</t>
    </r>
  </si>
  <si>
    <t>Tabell B1.12</t>
  </si>
  <si>
    <t>ma_2012_gamla skalan_faktisk</t>
  </si>
  <si>
    <t>ma_gamla skalan_simulerad</t>
  </si>
  <si>
    <t>Betygspoäng</t>
  </si>
  <si>
    <t>Procent</t>
  </si>
  <si>
    <t>,0</t>
  </si>
  <si>
    <t>,00</t>
  </si>
  <si>
    <t>10,0</t>
  </si>
  <si>
    <t>10,00</t>
  </si>
  <si>
    <t>15,0</t>
  </si>
  <si>
    <t>15,00</t>
  </si>
  <si>
    <t>20,0</t>
  </si>
  <si>
    <t>20,00</t>
  </si>
  <si>
    <t>Total</t>
  </si>
  <si>
    <t>ma_2013_nya skalan_faktisk</t>
  </si>
  <si>
    <t>ma_nya skalan_simulerad</t>
  </si>
  <si>
    <t>12,50</t>
  </si>
  <si>
    <t>17,50</t>
  </si>
  <si>
    <t>en_2012_gamla skalan_faktisk</t>
  </si>
  <si>
    <t>en_gamla skalan_simulerad</t>
  </si>
  <si>
    <t>en_2013_nya skalan_faktisk</t>
  </si>
  <si>
    <t>en_nya skalan_simulerad</t>
  </si>
  <si>
    <r>
      <t>Tabell B1.12</t>
    </r>
    <r>
      <rPr>
        <sz val="11"/>
        <color theme="1"/>
        <rFont val="Garamond"/>
        <family val="1"/>
      </rPr>
      <t xml:space="preserve"> Jämförelse av simulerade och faktiska betyg för både gamla och nya betygsskalan (2012 respektive 2013), matematik och engelska.</t>
    </r>
  </si>
  <si>
    <t>Tabell B1.13</t>
  </si>
  <si>
    <t>Andel elever (%) med betyget MVG</t>
  </si>
  <si>
    <t xml:space="preserve">Sorterat efter procentuell ökning </t>
  </si>
  <si>
    <t>Ämne</t>
  </si>
  <si>
    <t>Förändring 1998-2012 %</t>
  </si>
  <si>
    <t>Teknik</t>
  </si>
  <si>
    <t>Slöjd</t>
  </si>
  <si>
    <t>Musik</t>
  </si>
  <si>
    <t>Idrott och hälsa</t>
  </si>
  <si>
    <t>Bild</t>
  </si>
  <si>
    <t>Engelska</t>
  </si>
  <si>
    <t>Hem- och konsumentkunskap</t>
  </si>
  <si>
    <t>Geografi</t>
  </si>
  <si>
    <t>NO-samlat betyg</t>
  </si>
  <si>
    <t>Samhällskunskap</t>
  </si>
  <si>
    <t>SO- samlat betyg</t>
  </si>
  <si>
    <t>Religionskunskap</t>
  </si>
  <si>
    <t>Historia</t>
  </si>
  <si>
    <t>Matematik</t>
  </si>
  <si>
    <t>Svenska</t>
  </si>
  <si>
    <t>Svenska som andraspråk</t>
  </si>
  <si>
    <t>Biologi</t>
  </si>
  <si>
    <t>Modersmål</t>
  </si>
  <si>
    <t>Fysik</t>
  </si>
  <si>
    <t>Kemi</t>
  </si>
  <si>
    <r>
      <t>Tabell B1.13</t>
    </r>
    <r>
      <rPr>
        <sz val="11"/>
        <color theme="1"/>
        <rFont val="Garamond"/>
        <family val="1"/>
      </rPr>
      <t xml:space="preserve"> Andel elever som får högsta betyg för respektive ämne 1998 jämfört med 2012.</t>
    </r>
  </si>
  <si>
    <t>Antal skolor med årskurs 9-elever</t>
  </si>
  <si>
    <t>Genomsnittligt antal årskurs 9-elever per skola</t>
  </si>
  <si>
    <t>Antal elever per avgångsår</t>
  </si>
  <si>
    <r>
      <t>Tabell B1.14</t>
    </r>
    <r>
      <rPr>
        <sz val="11"/>
        <color theme="1"/>
        <rFont val="Garamond"/>
        <family val="1"/>
      </rPr>
      <t xml:space="preserve"> Antal skolor och genomsnittligt elevantal per skola. </t>
    </r>
  </si>
  <si>
    <t>Tabell B1.14</t>
  </si>
  <si>
    <t>Tabell B1.15</t>
  </si>
  <si>
    <t>Skolstorlek</t>
  </si>
  <si>
    <t>Antal skolor</t>
  </si>
  <si>
    <t>Andel skolor</t>
  </si>
  <si>
    <t>Antal elever</t>
  </si>
  <si>
    <t>Andel elever</t>
  </si>
  <si>
    <t>&lt; 20 elever</t>
  </si>
  <si>
    <t>20-39 elever</t>
  </si>
  <si>
    <t>40-59 elever</t>
  </si>
  <si>
    <t>60 elever eller fler</t>
  </si>
  <si>
    <t>Totalt</t>
  </si>
  <si>
    <r>
      <t>Tabell B1.15</t>
    </r>
    <r>
      <rPr>
        <sz val="12"/>
        <color theme="1"/>
        <rFont val="Garamond"/>
        <family val="1"/>
      </rPr>
      <t xml:space="preserve"> Antal skolor och elever grupperat efter skolstorlek (4 kategorier), faktiska data, 1998 och 2012..</t>
    </r>
  </si>
  <si>
    <t>Tabell B1.16</t>
  </si>
  <si>
    <t>Före omfördelning</t>
  </si>
  <si>
    <t>Efter omfördelning (rep 1)</t>
  </si>
  <si>
    <r>
      <t>Tabell B1.16.</t>
    </r>
    <r>
      <rPr>
        <sz val="12"/>
        <color theme="1"/>
        <rFont val="Garamond"/>
        <family val="1"/>
      </rPr>
      <t xml:space="preserve"> Antal skolor och elever grupperat efter skolstorlek, simulerade data, före respektive efter omfördelning.</t>
    </r>
  </si>
  <si>
    <t>Tabell B1.17</t>
  </si>
  <si>
    <t>sorterat och aggregerat på:</t>
  </si>
  <si>
    <t>[skolkod]</t>
  </si>
  <si>
    <t>[skolid]</t>
  </si>
  <si>
    <t>[skolenkod]</t>
  </si>
  <si>
    <t>[skom]+[snamn]</t>
  </si>
  <si>
    <t>Figur B1.2</t>
  </si>
  <si>
    <t>U0 viktat</t>
  </si>
  <si>
    <t>rep1</t>
  </si>
  <si>
    <t>rep2</t>
  </si>
  <si>
    <t>rep3</t>
  </si>
  <si>
    <t>rep4</t>
  </si>
  <si>
    <t>rep5</t>
  </si>
  <si>
    <t>rep6</t>
  </si>
  <si>
    <t>rep7</t>
  </si>
  <si>
    <t>rep8</t>
  </si>
  <si>
    <t>rep9</t>
  </si>
  <si>
    <t>rep10</t>
  </si>
  <si>
    <t>rep11</t>
  </si>
  <si>
    <t>rep12</t>
  </si>
  <si>
    <t>rep13</t>
  </si>
  <si>
    <t>rep14</t>
  </si>
  <si>
    <t>rep15</t>
  </si>
  <si>
    <t>rep16</t>
  </si>
  <si>
    <t>rep17</t>
  </si>
  <si>
    <t>rep18</t>
  </si>
  <si>
    <t>rep19</t>
  </si>
  <si>
    <t>rep20</t>
  </si>
  <si>
    <t>rep21</t>
  </si>
  <si>
    <t>rep22</t>
  </si>
  <si>
    <t>rep23</t>
  </si>
  <si>
    <t>rep24</t>
  </si>
  <si>
    <t>rep25</t>
  </si>
  <si>
    <t>rep26</t>
  </si>
  <si>
    <t>rep27</t>
  </si>
  <si>
    <t>rep28</t>
  </si>
  <si>
    <t>rep29</t>
  </si>
  <si>
    <t>rep30</t>
  </si>
  <si>
    <t>mean</t>
  </si>
  <si>
    <t>st.dev.</t>
  </si>
  <si>
    <t>Dataunderlag till figur B1.2</t>
  </si>
  <si>
    <t>replikat oviktat</t>
  </si>
  <si>
    <t>replikat viktat</t>
  </si>
  <si>
    <r>
      <t>Tabell B1.17</t>
    </r>
    <r>
      <rPr>
        <sz val="11"/>
        <color theme="1"/>
        <rFont val="Garamond"/>
        <family val="1"/>
      </rPr>
      <t xml:space="preserve"> Antalet skolor beroende på val av skolidentifikationsvariabel.</t>
    </r>
  </si>
  <si>
    <t>Tabeller till bilaga</t>
  </si>
  <si>
    <t>Figur B2.1</t>
  </si>
  <si>
    <r>
      <t xml:space="preserve">Figur B2.1 </t>
    </r>
    <r>
      <rPr>
        <sz val="11"/>
        <color theme="1"/>
        <rFont val="Garamond"/>
        <family val="1"/>
      </rPr>
      <t>Betydelsen av socioekonomisk bakgrund för betygen i matematik och engelska, uttryckt som andel förklarad variation, uppdelat på migrationsbakgrund. *</t>
    </r>
  </si>
  <si>
    <t>Dataunderlag till figur B2.1</t>
  </si>
  <si>
    <t>justerad för skalbyte</t>
  </si>
  <si>
    <t>Utfallsvariabel: [Zmaen]</t>
  </si>
  <si>
    <t>Figur B2.2</t>
  </si>
  <si>
    <r>
      <t xml:space="preserve">Figur B2.2 </t>
    </r>
    <r>
      <rPr>
        <sz val="11"/>
        <color theme="1"/>
        <rFont val="Garamond"/>
        <family val="1"/>
      </rPr>
      <t>Betydelsen av socioekonomisk bakgrund för meritvärdet, uttryckt som effektstorlek, utifrån de bakgrundsvariabler som utgör det socioekonomiska indexet,</t>
    </r>
  </si>
  <si>
    <r>
      <t>samtliga elevgrupper</t>
    </r>
    <r>
      <rPr>
        <sz val="10"/>
        <color theme="1"/>
        <rFont val="Garamond"/>
        <family val="1"/>
      </rPr>
      <t>.*</t>
    </r>
  </si>
  <si>
    <t>Standardiserad effektstorlek</t>
  </si>
  <si>
    <t>[edu13] (stand)</t>
  </si>
  <si>
    <t>Utbildningsnivå</t>
  </si>
  <si>
    <t>[Pink] (stand)</t>
  </si>
  <si>
    <t>Inkomst</t>
  </si>
  <si>
    <t>[bidrag] (stand)</t>
  </si>
  <si>
    <t>Bidragstagande</t>
  </si>
  <si>
    <t>Dataunderlag till figur B2.2</t>
  </si>
  <si>
    <r>
      <t xml:space="preserve">Observera att </t>
    </r>
    <r>
      <rPr>
        <sz val="8"/>
        <color theme="1"/>
        <rFont val="Garamond"/>
        <family val="1"/>
      </rPr>
      <t>tidserierna</t>
    </r>
    <r>
      <rPr>
        <sz val="10"/>
        <color theme="1"/>
        <rFont val="Garamond"/>
        <family val="1"/>
      </rPr>
      <t xml:space="preserve"> inte är justerade för bytet av betygsskala 2013</t>
    </r>
  </si>
  <si>
    <t>Figur B2.3a</t>
  </si>
  <si>
    <t>svensk bakgrund</t>
  </si>
  <si>
    <t>Oberoende variabler: [edu13], [Pink], [bidrag]</t>
  </si>
  <si>
    <t>diff 2000-2015 (procentenheter)</t>
  </si>
  <si>
    <t>[edu13]</t>
  </si>
  <si>
    <t>[Pink]</t>
  </si>
  <si>
    <t>[bidrag]</t>
  </si>
  <si>
    <t>Dataunderlag till figur B2.3a</t>
  </si>
  <si>
    <t>Elever med svensk bakgrund *</t>
  </si>
  <si>
    <r>
      <t xml:space="preserve">Figur B2.3a </t>
    </r>
    <r>
      <rPr>
        <sz val="11"/>
        <color theme="1"/>
        <rFont val="Garamond"/>
        <family val="1"/>
      </rPr>
      <t>Betydelsen av socioekonomisk bakgrund för meritvärdet, uttryckt som effektstorlek, utifrån de bakgrundsvariabler som utgör det socioekonomiska indexet.</t>
    </r>
  </si>
  <si>
    <t>Figur B2.3b</t>
  </si>
  <si>
    <t>född i Sv utländsk bakgrund</t>
  </si>
  <si>
    <t>diff 2000-2016 (procentenheter)</t>
  </si>
  <si>
    <t>Dataunderlag till figur B2.3b</t>
  </si>
  <si>
    <t>Figur B2.3c</t>
  </si>
  <si>
    <r>
      <t xml:space="preserve">Figur B2.3b </t>
    </r>
    <r>
      <rPr>
        <sz val="11"/>
        <color theme="1"/>
        <rFont val="Garamond"/>
        <family val="1"/>
      </rPr>
      <t>Betydelsen av socioekonomisk bakgrund för meritvärdet, uttryckt som effektstorlek, utifrån de bakgrundsvariabler som utgör det socioekonomiska indexet,</t>
    </r>
  </si>
  <si>
    <t>Elever födda i Sverige med utländsk bakgrund *</t>
  </si>
  <si>
    <t>Dataunderlag till figur B2.3c</t>
  </si>
  <si>
    <r>
      <t xml:space="preserve">Figur B2.3c </t>
    </r>
    <r>
      <rPr>
        <sz val="11"/>
        <color theme="1"/>
        <rFont val="Garamond"/>
        <family val="1"/>
      </rPr>
      <t>Betydelsen av socioekonomisk bakgrund för meritvärdet, uttryckt som effektstorlek, utifrån de bakgrundsvariabler som utgör det socioekonomiska indexet,</t>
    </r>
  </si>
  <si>
    <t>Utlandsfödda elever. *</t>
  </si>
  <si>
    <t>Figur B2.4</t>
  </si>
  <si>
    <r>
      <t>Figur B2.4</t>
    </r>
    <r>
      <rPr>
        <sz val="11"/>
        <color theme="1"/>
        <rFont val="Garamond"/>
        <family val="1"/>
      </rPr>
      <t xml:space="preserve"> Syskonkorrelationer med avseende på meritvärdet respektive betygen i matematik- och engelska, samtliga elevgrupper.</t>
    </r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</si>
  <si>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</si>
  <si>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</si>
  <si>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</si>
  <si>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</si>
  <si>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</si>
  <si>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</si>
  <si>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</si>
  <si>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</si>
  <si>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</si>
  <si>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</si>
  <si>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</si>
  <si>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</si>
  <si>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</si>
  <si>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</si>
  <si>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</si>
  <si>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2000-2014</t>
  </si>
  <si>
    <t>[Zmeritv]</t>
  </si>
  <si>
    <t>[Zmaen]</t>
  </si>
  <si>
    <t>Betygen i matematik och engelska</t>
  </si>
  <si>
    <t>Dataunderlag till figur B2.4</t>
  </si>
  <si>
    <t>Utfallsvariabler: [Zmeritv] och [Zmaen]</t>
  </si>
  <si>
    <t>Figur B2.5a</t>
  </si>
  <si>
    <t>diff 2000-2014</t>
  </si>
  <si>
    <t>procentenheter</t>
  </si>
  <si>
    <t>Dataunderlag till figur B2.5a</t>
  </si>
  <si>
    <r>
      <t>Figur B2.5a-c</t>
    </r>
    <r>
      <rPr>
        <sz val="11"/>
        <color theme="1"/>
        <rFont val="Garamond"/>
        <family val="1"/>
      </rPr>
      <t xml:space="preserve"> Syskonkorrelationer med avseende på meritvärdet och betygen i matematik och engelska, uppdelat på migrationsbakgrund</t>
    </r>
    <r>
      <rPr>
        <sz val="10"/>
        <color theme="1"/>
        <rFont val="Garamond"/>
        <family val="1"/>
      </rPr>
      <t>.*</t>
    </r>
  </si>
  <si>
    <r>
      <t>a.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Garamond"/>
        <family val="1"/>
      </rPr>
      <t>Elever med svensk bakgrund</t>
    </r>
    <r>
      <rPr>
        <sz val="10"/>
        <color theme="1"/>
        <rFont val="Garamond"/>
        <family val="1"/>
      </rPr>
      <t>.</t>
    </r>
  </si>
  <si>
    <t>Figur B2.5b</t>
  </si>
  <si>
    <t>b.   Elever födda i Sverige med utländsk bakgrund</t>
  </si>
  <si>
    <t>Födda i Sv utl bakgrund</t>
  </si>
  <si>
    <t>abs</t>
  </si>
  <si>
    <t>Dataunderlag till figur B2.5b</t>
  </si>
  <si>
    <t>Figur B2.5c</t>
  </si>
  <si>
    <t>Dataunderlag till figur B2.5c</t>
  </si>
  <si>
    <t>c.   Elever födda utomlands</t>
  </si>
  <si>
    <t>Figur B2.6a</t>
  </si>
  <si>
    <r>
      <t>Figur B2.6a-b</t>
    </r>
    <r>
      <rPr>
        <sz val="11"/>
        <color theme="1"/>
        <rFont val="Garamond"/>
        <family val="1"/>
      </rPr>
      <t xml:space="preserve"> Betydelsen av socioekonomisk bakgrund för resultaten i läsförståelse, matematik och naturvetenskap, utifrån standardiserat respektive icke standardiserat socioekonomiskt index (ESCS). Samtliga elevgrupper. *</t>
    </r>
  </si>
  <si>
    <r>
      <t>a.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Garamond"/>
        <family val="1"/>
      </rPr>
      <t>Ej standardiserat socioekonomiskt index</t>
    </r>
  </si>
  <si>
    <t>Dataunderlag fig B2.6a</t>
  </si>
  <si>
    <t>ESCS</t>
  </si>
  <si>
    <t>Ej Standardiserad effektstorlek</t>
  </si>
  <si>
    <t>Läsförståelse</t>
  </si>
  <si>
    <t>Naturvetenskap</t>
  </si>
  <si>
    <t>Figur B2.6b</t>
  </si>
  <si>
    <r>
      <t>b.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Garamond"/>
        <family val="1"/>
      </rPr>
      <t>Standardiserat socioekonomiskt index</t>
    </r>
  </si>
  <si>
    <t>Dataunderlag fig B2.6b</t>
  </si>
  <si>
    <t>Figur B2.6c</t>
  </si>
  <si>
    <t>Dataunderlag fig B2.6c</t>
  </si>
  <si>
    <r>
      <t>Figur B2.6c</t>
    </r>
    <r>
      <rPr>
        <sz val="11"/>
        <color theme="1"/>
        <rFont val="Garamond"/>
        <family val="1"/>
      </rPr>
      <t xml:space="preserve"> Betydelsen av socioekonomisk bakgrund för resultaten i läsförståelse, matematik och naturvetenskap, uttryckts som andel förklarad variation (R2), utifrån socioekonomiskt index (ESCS). Samtliga elevgrupper. *</t>
    </r>
  </si>
  <si>
    <t>Figur B2.7</t>
  </si>
  <si>
    <r>
      <t>Figur B2.7</t>
    </r>
    <r>
      <rPr>
        <sz val="11"/>
        <color theme="1"/>
        <rFont val="Garamond"/>
        <family val="1"/>
      </rPr>
      <t xml:space="preserve"> Utlandsfödda elevers ursprungsland, uttryckt efter landets HDI (Human development index). *</t>
    </r>
  </si>
  <si>
    <t>Dataunderlag till B2.7</t>
  </si>
  <si>
    <t>andel elever efter [HDI]</t>
  </si>
  <si>
    <t>HDI 1</t>
  </si>
  <si>
    <t>HDI 2</t>
  </si>
  <si>
    <t>HDI 3</t>
  </si>
  <si>
    <t>HDI 4</t>
  </si>
  <si>
    <t>HDI 5</t>
  </si>
  <si>
    <t>HDI 6</t>
  </si>
  <si>
    <t>HDI 7</t>
  </si>
  <si>
    <t>Figur B2.8</t>
  </si>
  <si>
    <r>
      <t>Figur B2.8</t>
    </r>
    <r>
      <rPr>
        <sz val="11"/>
        <color theme="1"/>
        <rFont val="Garamond"/>
        <family val="1"/>
      </rPr>
      <t xml:space="preserve"> Genomsnittlig utbildningsnivå hos elevernas föräldrar, uppdelat efter HDI-grupp.</t>
    </r>
  </si>
  <si>
    <t>Dataunderlag  till figur B2.8</t>
  </si>
  <si>
    <t>Genomsnittlig utbildningsnivå (utifrån [edu13]) by [HDI]-grupp</t>
  </si>
  <si>
    <t>Figur B2.9</t>
  </si>
  <si>
    <r>
      <t>Figur B2.9</t>
    </r>
    <r>
      <rPr>
        <sz val="11"/>
        <color theme="1"/>
        <rFont val="Garamond"/>
        <family val="1"/>
      </rPr>
      <t xml:space="preserve"> Genomsnittligt meritvärde (standardiserat), uppdelat efter HDI-grupp.</t>
    </r>
  </si>
  <si>
    <t>Dataunderlag till figur B2.9</t>
  </si>
  <si>
    <t>[Zmeritv] by [HDI]</t>
  </si>
  <si>
    <t>Figur B2.10</t>
  </si>
  <si>
    <r>
      <t>Figur B2.10</t>
    </r>
    <r>
      <rPr>
        <sz val="11"/>
        <color theme="1"/>
        <rFont val="Garamond"/>
        <family val="1"/>
      </rPr>
      <t xml:space="preserve"> Genomsnittlig invandringsålder för elever födda utomlands.</t>
    </r>
  </si>
  <si>
    <t>Dataunderlag till figur B2.10</t>
  </si>
  <si>
    <t>invandringsålder</t>
  </si>
  <si>
    <t>Utfallsvariabel: [inv_alder]</t>
  </si>
  <si>
    <t>Figur B3.1</t>
  </si>
  <si>
    <r>
      <t>Figur B3.1</t>
    </r>
    <r>
      <rPr>
        <sz val="11"/>
        <color theme="1"/>
        <rFont val="Garamond"/>
        <family val="1"/>
      </rPr>
      <t xml:space="preserve"> Skolsegregation utifrån nyanlända elever respektive elever som invandrat efter skolstart. *</t>
    </r>
  </si>
  <si>
    <t>Dataunderlag till figur B3.1</t>
  </si>
  <si>
    <t>skolsegregation</t>
  </si>
  <si>
    <t>[invefter7]</t>
  </si>
  <si>
    <t>invandrat efter skolstart</t>
  </si>
  <si>
    <t>[nyanland]</t>
  </si>
  <si>
    <t>nyanländ</t>
  </si>
  <si>
    <t>Figur B4.1</t>
  </si>
  <si>
    <r>
      <t>Figur B4.1</t>
    </r>
    <r>
      <rPr>
        <sz val="11"/>
        <color theme="1"/>
        <rFont val="Garamond"/>
        <family val="1"/>
      </rPr>
      <t xml:space="preserve"> Mellanklassvariation i meritvärde. Uttryckts som andel av variationen i meritvärde inom skolor som kan förklaras av variation i meritvärde mellan klasser. Viktat på skolnivå. *</t>
    </r>
  </si>
  <si>
    <t>Dataunderlag till figur B4.1</t>
  </si>
  <si>
    <t>Alla elever med löpnummer och betyg</t>
  </si>
  <si>
    <t>Mellanklassvariation utifrån klassvariabeln (viktat på skolnivå)</t>
  </si>
  <si>
    <r>
      <t>Figur B4.2</t>
    </r>
    <r>
      <rPr>
        <sz val="11"/>
        <color theme="1"/>
        <rFont val="Garamond"/>
        <family val="1"/>
      </rPr>
      <t xml:space="preserve"> Mellankommunvariation i betygsresultat. Uttryckts som andel av den totala variationen i meritvärde som kan förklars av variation i kommuners genomsnittliga meritvärde.*</t>
    </r>
  </si>
  <si>
    <t>Dataunderlag till figur B4.2</t>
  </si>
  <si>
    <t>Mellankommunvariation 2-nivåmodell (ej viktat)</t>
  </si>
  <si>
    <t>Samtliga elever med betyg</t>
  </si>
  <si>
    <t>Endast elever med löpnummer</t>
  </si>
  <si>
    <t>Endast elever med löpn och som anlänt före skolstart</t>
  </si>
  <si>
    <t>Figur B4.2</t>
  </si>
  <si>
    <t>Figur B4.3</t>
  </si>
  <si>
    <r>
      <t>Figur B4.3</t>
    </r>
    <r>
      <rPr>
        <sz val="12"/>
        <color theme="1"/>
        <rFont val="Garamond"/>
        <family val="1"/>
      </rPr>
      <t xml:space="preserve"> Skolnivåeffekt på det standardiserade meritvärdet utifrån skolans socioekonomiska sammansättning. *</t>
    </r>
  </si>
  <si>
    <t>Dataunderlag till figur B4.3</t>
  </si>
  <si>
    <t>Skolnivåeffekt</t>
  </si>
  <si>
    <t>[msocmv]</t>
  </si>
  <si>
    <t>Skolnivåeffekt ( ej standardiserad)</t>
  </si>
  <si>
    <t>sd(msocmv)</t>
  </si>
  <si>
    <t>sd(Zmeritv)</t>
  </si>
  <si>
    <t>[msocmv] stand</t>
  </si>
  <si>
    <t>Skolnivåeffekt (standardiserad)</t>
  </si>
  <si>
    <t>Figur B4.4</t>
  </si>
  <si>
    <r>
      <t>Figur B4.4</t>
    </r>
    <r>
      <rPr>
        <sz val="11"/>
        <color theme="1"/>
        <rFont val="Garamond"/>
        <family val="1"/>
      </rPr>
      <t xml:space="preserve"> Återstående mellanskolvariation efter att hänsyn tagits till elevers bakgrund, 1998–2015. </t>
    </r>
  </si>
  <si>
    <t>Dataunderlag till figur B4.4</t>
  </si>
  <si>
    <t>Mellanskolvariation (hlm, viktat efter skolstorlek)</t>
  </si>
  <si>
    <t>M(ABC)</t>
  </si>
  <si>
    <t>Förklarande variabler i respektive modell:</t>
  </si>
  <si>
    <t>[sex]</t>
  </si>
  <si>
    <t>[migswe]</t>
  </si>
  <si>
    <t>[migfor]</t>
  </si>
  <si>
    <t>[inv_efter7]</t>
  </si>
  <si>
    <t>[elev_tidig]</t>
  </si>
  <si>
    <t>[elev_sen]</t>
  </si>
  <si>
    <t>[socoindex]</t>
  </si>
  <si>
    <t>elevnivå</t>
  </si>
  <si>
    <t>skolnivå</t>
  </si>
  <si>
    <t>Figur B5.1</t>
  </si>
  <si>
    <r>
      <t>Figur B5.1</t>
    </r>
    <r>
      <rPr>
        <sz val="12"/>
        <color theme="1"/>
        <rFont val="Garamond"/>
        <family val="1"/>
      </rPr>
      <t xml:space="preserve"> Total variation (standardavvikelse) i meritvärde respektive betygen i matematik och engelska, samtliga elevgrupper. *</t>
    </r>
  </si>
  <si>
    <t>Dataunderlag till figur B5.1</t>
  </si>
  <si>
    <t>Slutlig presentationsform (oviktat)</t>
  </si>
  <si>
    <t>Samtliga elever med lopnr och [edu13]</t>
  </si>
  <si>
    <t>Förändring</t>
  </si>
  <si>
    <t>[Meritv] ojusterad</t>
  </si>
  <si>
    <t>[maen] ojusterad</t>
  </si>
  <si>
    <t>[Meritv] justerad skaleffekt</t>
  </si>
  <si>
    <t>[maen] justerad skaleffekt</t>
  </si>
  <si>
    <t>[Meritv] justerad procent</t>
  </si>
  <si>
    <t>[maen] justerad procent</t>
  </si>
  <si>
    <t>Figur B5.2a</t>
  </si>
  <si>
    <r>
      <t xml:space="preserve">Figur B5.2a </t>
    </r>
    <r>
      <rPr>
        <sz val="12"/>
        <color theme="1"/>
        <rFont val="Garamond"/>
        <family val="1"/>
      </rPr>
      <t>Total variation (standardavvikelse) i meritvärde uppdelat på migrationsbakgrund.</t>
    </r>
  </si>
  <si>
    <t>Dataunderlag till figur B5.2a-b</t>
  </si>
  <si>
    <t>Alla resultat utifrån elever med löpnr och edu13</t>
  </si>
  <si>
    <t>råa värden</t>
  </si>
  <si>
    <t>[Meritv]</t>
  </si>
  <si>
    <t>[maen]</t>
  </si>
  <si>
    <t>jusetarde för skaleffekt</t>
  </si>
  <si>
    <t>transformerade till % mot år 2000</t>
  </si>
  <si>
    <t>[Meritv] sv bakgr</t>
  </si>
  <si>
    <t>[maen] sv bakgr</t>
  </si>
  <si>
    <t>Elever födda i Sv med utländsk bakgrund</t>
  </si>
  <si>
    <t>[Meritv] utlandsfödda</t>
  </si>
  <si>
    <t>[maen] utlandsfödda</t>
  </si>
  <si>
    <t>[Meritv] Född i Sv utl bakgr</t>
  </si>
  <si>
    <t>[maen] Född i Sv utl bakgr</t>
  </si>
  <si>
    <t>Figur B5.2b</t>
  </si>
  <si>
    <r>
      <t xml:space="preserve">Figur B5.2b </t>
    </r>
    <r>
      <rPr>
        <sz val="12"/>
        <color theme="1"/>
        <rFont val="Garamond"/>
        <family val="1"/>
      </rPr>
      <t>Total variation (standardavvikelse) i betygen i matematik och engelska uppdelat på migrationsbakgrund.</t>
    </r>
  </si>
  <si>
    <t>Figur B5.3a</t>
  </si>
  <si>
    <r>
      <t>Figur B5.3a</t>
    </r>
    <r>
      <rPr>
        <sz val="11"/>
        <color theme="1"/>
        <rFont val="Garamond"/>
        <family val="1"/>
      </rPr>
      <t xml:space="preserve"> Total variation (standardavvikelse) i meritvärde uppdelat på migrationsbakgrund, efter kontroll för förändrad utbildningsbakgrund över tid inom respektive migrationsgrupp.</t>
    </r>
  </si>
  <si>
    <t>Dataunderlag till figur B5.3a-b</t>
  </si>
  <si>
    <t>OBS alla resultat utifrån elever med löpnr och edu13</t>
  </si>
  <si>
    <t>sd(socindex) svensk bakgrund</t>
  </si>
  <si>
    <t>[MV_kontroll_socindex]</t>
  </si>
  <si>
    <t>[MAEN_kontroll_socindex]</t>
  </si>
  <si>
    <t>[MV svensk bakgr]</t>
  </si>
  <si>
    <t>[MAEN svensk bakgr]</t>
  </si>
  <si>
    <t>sd(socindex) utl bakgrund</t>
  </si>
  <si>
    <t>[MV född i Sv utl bakgr]</t>
  </si>
  <si>
    <t>[MAEN född i Sv utl bakgr]</t>
  </si>
  <si>
    <t>sd(socindex) utlandsfödda</t>
  </si>
  <si>
    <t>[MV utlandsfödda]</t>
  </si>
  <si>
    <t>[MAEN utlandsfödda]</t>
  </si>
  <si>
    <t>Figur B5.3b</t>
  </si>
  <si>
    <t>U0 oviktat</t>
  </si>
  <si>
    <t>F1</t>
  </si>
  <si>
    <t>a. elever med svensk bakgrund</t>
  </si>
  <si>
    <t>b. elever födda i Sverige med utländsk bakgrund</t>
  </si>
  <si>
    <t>c. elever födda utomlands</t>
  </si>
  <si>
    <t>[ink3] = 10% för Q1, 50% för Q2-3, 100% för Q4</t>
  </si>
  <si>
    <t>Simulering ökade inkomstskillnader</t>
  </si>
  <si>
    <t>[INK] = faktisk nominell samlad inkomst [vard1], vårdnadshavare 1</t>
  </si>
  <si>
    <t>[ink2] = 50% ökning för Q1 (första kvartilen), 65% ökning för Q2 &amp; Q3 samt 75% ökning för Q4</t>
  </si>
  <si>
    <t>[INK]</t>
  </si>
  <si>
    <t>[ink2]</t>
  </si>
  <si>
    <t>[ink3]</t>
  </si>
  <si>
    <t>diff ink2-ink</t>
  </si>
  <si>
    <t>diff ink3-ink</t>
  </si>
  <si>
    <t>2000-2012</t>
  </si>
  <si>
    <t>Tabell E1.1a-c Andel elever utifrån föräldrarnas genomsnittliga utbildningsnivå.</t>
  </si>
  <si>
    <t>[PINK]</t>
  </si>
  <si>
    <t>[Pink2]</t>
  </si>
  <si>
    <t>[Pink3]</t>
  </si>
  <si>
    <t>OBS! De simulerade inkomstökningarna har gjorts på de nominella inkomsterna</t>
  </si>
  <si>
    <t>I (a) har R2 beräknast utifrån dessa simulerade nominella inkomster</t>
  </si>
  <si>
    <t>I (b) har R2 beräknast efter att dessa simulerade nominella inkomster har percentilrankats</t>
  </si>
  <si>
    <t>Slutsats: När inkomsterna percentilrankas elimineras den systematiska överskattningen av betydelsen som sker i (a)</t>
  </si>
  <si>
    <t>[Pink] = percentilrankad [INK]</t>
  </si>
  <si>
    <t>[Pink2] = percemtilrankad [ink2]</t>
  </si>
  <si>
    <t>[Pink3] = percentilrankad [ink3]</t>
  </si>
  <si>
    <r>
      <t xml:space="preserve">Figur E1.2a </t>
    </r>
    <r>
      <rPr>
        <sz val="11"/>
        <color theme="1"/>
        <rFont val="Calibri"/>
        <family val="2"/>
        <scheme val="minor"/>
      </rPr>
      <t>Förändring i R2 beroende på ökade inkomstskillnader (nominella inkomster)</t>
    </r>
  </si>
  <si>
    <r>
      <rPr>
        <b/>
        <sz val="11"/>
        <color theme="1"/>
        <rFont val="Calibri"/>
        <family val="2"/>
        <scheme val="minor"/>
      </rPr>
      <t>Figur E1.2b</t>
    </r>
    <r>
      <rPr>
        <sz val="11"/>
        <color theme="1"/>
        <rFont val="Calibri"/>
        <family val="2"/>
        <scheme val="minor"/>
      </rPr>
      <t xml:space="preserve"> Förändring i R2 beroende på ökade inkomstskillnader (percentilrankade inkomster)</t>
    </r>
  </si>
  <si>
    <t>E1.1a-c</t>
  </si>
  <si>
    <t>E1.2a-b</t>
  </si>
  <si>
    <t>[pred_Zmv_sociod]</t>
  </si>
  <si>
    <t>medelvärde</t>
  </si>
  <si>
    <t>absolut</t>
  </si>
  <si>
    <t>utl bakgr född i Sv</t>
  </si>
  <si>
    <t>utlandsfödd</t>
  </si>
  <si>
    <t>samtliga</t>
  </si>
  <si>
    <t>E1.3a-b</t>
  </si>
  <si>
    <t>E1.3a Genomsnittligt socioekonomiskt index efter migrationsbakgrund.</t>
  </si>
  <si>
    <t>E1.3b Spridning (standardavvikelse) i socioekonomiskt index efter migrationsbakgrund.</t>
  </si>
  <si>
    <t>[hogutb]</t>
  </si>
  <si>
    <t xml:space="preserve">[edu13] </t>
  </si>
  <si>
    <t>[socioindex]</t>
  </si>
  <si>
    <t>[socioindex med hyseg]</t>
  </si>
  <si>
    <t>Extra figurer och tabeller relaterade till kapitel 2 och bilaga 2</t>
  </si>
  <si>
    <r>
      <rPr>
        <b/>
        <sz val="11"/>
        <color theme="1"/>
        <rFont val="Calibri"/>
        <family val="2"/>
        <scheme val="minor"/>
      </rPr>
      <t>E2.1</t>
    </r>
    <r>
      <rPr>
        <sz val="11"/>
        <color theme="1"/>
        <rFont val="Calibri"/>
        <family val="2"/>
        <scheme val="minor"/>
      </rPr>
      <t xml:space="preserve"> Betydelsen av socioekonomisk bakgrund (R2) utifrån olika mått på socioekonomisk bakgrund.</t>
    </r>
  </si>
  <si>
    <t>2001-2012</t>
  </si>
  <si>
    <t>[socioindex] original</t>
  </si>
  <si>
    <t>[socioindex] (edu13&gt;=2)</t>
  </si>
  <si>
    <t>Dataunderlag till figur E2.2</t>
  </si>
  <si>
    <t>Förklarande variabel: [Zpred_Zmv_sociod]</t>
  </si>
  <si>
    <t>OBS! Data ej justerad för skalbyte</t>
  </si>
  <si>
    <t>E2.2</t>
  </si>
  <si>
    <r>
      <rPr>
        <b/>
        <sz val="11"/>
        <color theme="1"/>
        <rFont val="Calibri"/>
        <family val="2"/>
        <scheme val="minor"/>
      </rPr>
      <t xml:space="preserve">E2.2 </t>
    </r>
    <r>
      <rPr>
        <sz val="11"/>
        <color theme="1"/>
        <rFont val="Calibri"/>
        <family val="2"/>
        <scheme val="minor"/>
      </rPr>
      <t>Betydelse av socioekonomisk bakgrund (R2) utifrån socioekonomiskt index med och utan elever vars föräldrar har [edu13]=1 eller 1,5</t>
    </r>
  </si>
  <si>
    <t>diff 2000-2015</t>
  </si>
  <si>
    <t>Dataunderlag till figur E2.3a-c</t>
  </si>
  <si>
    <t>E2.3a-c</t>
  </si>
  <si>
    <t>a. Elever med svensk bakgrund</t>
  </si>
  <si>
    <t>b. Elever födda i Sverige med utländsk bakgrund</t>
  </si>
  <si>
    <t>c. Utlandsfödda elever</t>
  </si>
  <si>
    <t>E2.1</t>
  </si>
  <si>
    <t>diff procentenheter</t>
  </si>
  <si>
    <t>Elever med svensk bakgrund (oviktat)</t>
  </si>
  <si>
    <t>Utlandsfödda (oviktat)</t>
  </si>
  <si>
    <t>Födda i Sverige med utländsk bakgrund (viktat)</t>
  </si>
  <si>
    <t>Födda i Sverige med utländsk bakgrund (oviktat)</t>
  </si>
  <si>
    <t>Förklarande variabel: [edu13]</t>
  </si>
  <si>
    <r>
      <rPr>
        <b/>
        <sz val="11"/>
        <color theme="1"/>
        <rFont val="Calibri"/>
        <family val="2"/>
        <scheme val="minor"/>
      </rPr>
      <t>Figur E2.3a-c</t>
    </r>
    <r>
      <rPr>
        <sz val="11"/>
        <color theme="1"/>
        <rFont val="Calibri"/>
        <family val="2"/>
        <scheme val="minor"/>
      </rPr>
      <t xml:space="preserve"> Betydelse av utbildningsbakgrund när data viktas så att andelen med olika utbildningsnivåer hålls konstant (som år 2016)</t>
    </r>
  </si>
  <si>
    <t>Utlandsfödda (viktat)</t>
  </si>
  <si>
    <t>Elever med svensk bakgrund (viktat)</t>
  </si>
  <si>
    <t>Förändring 2000-2015</t>
  </si>
  <si>
    <t>[Zpred_Zmv_Rink_sociod]]</t>
  </si>
  <si>
    <t>[Zpred_Zmv_sociod]</t>
  </si>
  <si>
    <t>justerad</t>
  </si>
  <si>
    <t>socindex [Rink]</t>
  </si>
  <si>
    <t>socindex [Pink]</t>
  </si>
  <si>
    <t>socioindex [Rink]</t>
  </si>
  <si>
    <t>socioindex [Pink]</t>
  </si>
  <si>
    <r>
      <rPr>
        <b/>
        <sz val="11"/>
        <color theme="1"/>
        <rFont val="Calibri"/>
        <family val="2"/>
        <scheme val="minor"/>
      </rPr>
      <t>E2.4</t>
    </r>
    <r>
      <rPr>
        <sz val="11"/>
        <color theme="1"/>
        <rFont val="Calibri"/>
        <family val="2"/>
        <scheme val="minor"/>
      </rPr>
      <t xml:space="preserve"> Betydelse av socioekonomisk bakgrund (R2) beroende på om percentilrankad eller realinkomst används i det socioekonomiska indexet.</t>
    </r>
  </si>
  <si>
    <t>a. Samtliga elever</t>
  </si>
  <si>
    <t>b. Elever med svcensk bakgrund</t>
  </si>
  <si>
    <t>E2.4a-b</t>
  </si>
  <si>
    <t>Samtliga elever</t>
  </si>
  <si>
    <t>E2.5a-c</t>
  </si>
  <si>
    <t>Utfallsvariabel: [Zmeritv] resp [Zmaen]</t>
  </si>
  <si>
    <t>förklaringsvariabel: socioindex</t>
  </si>
  <si>
    <t>förändring 2000-2015</t>
  </si>
  <si>
    <t>[Pred_Zmeritv_socio_d] stand</t>
  </si>
  <si>
    <t>[Pred_Zmeritv_socio_d] stand justerad för skaleffekt</t>
  </si>
  <si>
    <t>meritvärdet</t>
  </si>
  <si>
    <t>[pred_Zmaen_socio_d] stand</t>
  </si>
  <si>
    <t>[pred_Zmaen_socio_d] stand justerad för skaleffekt</t>
  </si>
  <si>
    <t>betygen i matematik och engelska</t>
  </si>
  <si>
    <t>Dataunderlag till figur E2.5a</t>
  </si>
  <si>
    <r>
      <rPr>
        <b/>
        <sz val="11"/>
        <color theme="1"/>
        <rFont val="Calibri"/>
        <family val="2"/>
        <scheme val="minor"/>
      </rPr>
      <t>Figur E2.5a-c</t>
    </r>
    <r>
      <rPr>
        <sz val="11"/>
        <color theme="1"/>
        <rFont val="Calibri"/>
        <family val="2"/>
        <scheme val="minor"/>
      </rPr>
      <t xml:space="preserve"> Betydelsen av socioekonomisk bakgrund, uttryckt som standardiserade effektstorlekar.</t>
    </r>
  </si>
  <si>
    <t>Förklarande variabel: [Pred_Zmeritv_socio_d]</t>
  </si>
  <si>
    <t>[pred_Zmaen_socio_d]</t>
  </si>
  <si>
    <t>justerad för skaleffekt</t>
  </si>
  <si>
    <t>b. Standardiserad effektstorlek utifrån [Zmeritv] uppdelat på migrationsbakgrund</t>
  </si>
  <si>
    <t>c. Standardiserad effektstorlek utifrån [Zmaen] uppdelat på migrationsbakgrund</t>
  </si>
  <si>
    <t>[Zmeritv] utan kontroll för socioindex</t>
  </si>
  <si>
    <t>[Zmeritv] med kontroll för socioindex</t>
  </si>
  <si>
    <t>[Zmaen] utan kontroll för socioindex</t>
  </si>
  <si>
    <t>[Zmaen] med kontroll för socioindex</t>
  </si>
  <si>
    <t>E2.6a-b</t>
  </si>
  <si>
    <t>E2.6a-b Syskonkorrelationer, med och utan kontroll för socioeindex, samtliga elever.</t>
  </si>
  <si>
    <t>a. Utfallsvariabel: [Zmeritv]</t>
  </si>
  <si>
    <t>Dataunderlag till figur E2.6a-b</t>
  </si>
  <si>
    <t>[Zmeritv] utan socio</t>
  </si>
  <si>
    <t>[Zmeritv] med socio</t>
  </si>
  <si>
    <t>[Zmaen] utan socio</t>
  </si>
  <si>
    <t>[Zmaen] med socio</t>
  </si>
  <si>
    <t>E2.7a-b</t>
  </si>
  <si>
    <t>Dataunderlag till figur E2.7a-b</t>
  </si>
  <si>
    <t>E2.7a-b Syskonkorrelationer, med och utan kontroll för socioeindex, elever med svensk bakgrund.</t>
  </si>
  <si>
    <t>Födda i Sverige utländsk bakgrund</t>
  </si>
  <si>
    <t>E2.8a-b</t>
  </si>
  <si>
    <t>E2.8a-b Syskonkorrelationer, med och utan kontroll för socioeindex, elever födda i Sverige med utländsk bakgrund.</t>
  </si>
  <si>
    <t>b. Utfallsvariabel: [Zmaen]</t>
  </si>
  <si>
    <t>Dataunderlag till figur E2.8a-b</t>
  </si>
  <si>
    <t>E2.9a-b</t>
  </si>
  <si>
    <t>E2.9a-b Syskonkorrelationer, med och utan kontroll för socioeindex, utlandsfödda elever.</t>
  </si>
  <si>
    <t>Dataunderlag till figur E2.9a-b</t>
  </si>
  <si>
    <t>E2.10</t>
  </si>
  <si>
    <t>E2.10 Deskriptiv bild av det socioekonomiska indexet [ESCS] i PISA</t>
  </si>
  <si>
    <t>Dataunderlag till figur E2.10</t>
  </si>
  <si>
    <t>[ESCS_trend]</t>
  </si>
  <si>
    <t>Sverige medelvärde</t>
  </si>
  <si>
    <t>Sverige standardavvikelse</t>
  </si>
  <si>
    <t>OECD medelvärde</t>
  </si>
  <si>
    <t>OECD standardavvikelse</t>
  </si>
  <si>
    <t>ESCS (sv bakg)</t>
  </si>
  <si>
    <t>Zescs (sv bakg)</t>
  </si>
  <si>
    <t>PISA Matematik</t>
  </si>
  <si>
    <t>PISA Läsförståelse</t>
  </si>
  <si>
    <t>PISA Naturvetenskap</t>
  </si>
  <si>
    <t>E2.11a-c</t>
  </si>
  <si>
    <t>a. Läsförståelse</t>
  </si>
  <si>
    <t>a. Matematik</t>
  </si>
  <si>
    <t>a. Naturvetenskap</t>
  </si>
  <si>
    <t>Percentilvärden (10 och 90)</t>
  </si>
  <si>
    <t>höginkomstskolor (90:e perc)</t>
  </si>
  <si>
    <t>låginkomstskolor (10:e percentilen)</t>
  </si>
  <si>
    <t>diff mellan hög- och låginkomstskolor</t>
  </si>
  <si>
    <t>Extra figurer och tabeller relaterade till kapitel 3 och bilaga 3</t>
  </si>
  <si>
    <t>E3.1</t>
  </si>
  <si>
    <t>E3.1 Skolsegregation i föräldrars inkomst utifrån differensen i percentilrankad inkomst mellan de 10 procent skolor med högst inkomst och de 10 procent skolor med lägst inkomst</t>
  </si>
  <si>
    <t>OBS! Denna figur är replikerad utifrån figur 5.15 i IFAU-rapporten sid 89, förutom differensen som lagst till.</t>
  </si>
  <si>
    <t>Extra figurer och tabeller relaterade till kapitel 4 och bilaga 4</t>
  </si>
  <si>
    <t>Data ej viktat på skolnivå</t>
  </si>
  <si>
    <t>Kommunala skolor</t>
  </si>
  <si>
    <t>Fristående skolor</t>
  </si>
  <si>
    <t>E4.2</t>
  </si>
  <si>
    <t>E4.1a-b</t>
  </si>
  <si>
    <t>E4.1a Mellanskolvariation (oviktad) i [Zmeritv] för samtliga skolor respektive endast kommunala skolor</t>
  </si>
  <si>
    <t>E4.1b Mellanskolvariation (oviktad) i [Zmeritv] för samtliga skolor respektive endast fristående skolor</t>
  </si>
  <si>
    <t>Dataunderlag till figur E4.1a-b</t>
  </si>
  <si>
    <t>bortfall klassuppgift</t>
  </si>
  <si>
    <t>bortfall magrpuppgift</t>
  </si>
  <si>
    <t>bortfall engrpuppgift</t>
  </si>
  <si>
    <t>E4.2 Bortfall för uppgift om klasstillhörighet, matematikgrupp samt engelskagrupp</t>
  </si>
  <si>
    <t>Låsocio-elev</t>
  </si>
  <si>
    <t>Medelsocio-elev</t>
  </si>
  <si>
    <t>Högsocio-elev</t>
  </si>
  <si>
    <t>E4.3</t>
  </si>
  <si>
    <t>* Skillnad i standardiserat meritvärde mellan elever i hög- och lågsocioskolor för respektive elevgrupp</t>
  </si>
  <si>
    <t>E4.3 Skolnivåeffekt med avseende på skolans socioekonomiska sammansättning, elever med svensk bakgrund*</t>
  </si>
  <si>
    <t>2. Tabeller till bilaga</t>
  </si>
  <si>
    <t>Antal elever som ingår i analyserna.</t>
  </si>
  <si>
    <t>Deskriptiv bild i form av antal, medelvärde och standardavvikelse (SD) för respektive år för de utfallsvariabler som ingår i analyserna.</t>
  </si>
  <si>
    <t>Elevens kön och hens ålder i förhållande till typåldern för årskursen</t>
  </si>
  <si>
    <t>Elevers migrationsbakgrund.</t>
  </si>
  <si>
    <t>Andel elever uppdelade efter föräldrarnas genomsnittliga utbildningsnivå [edu13], samtliga elevgrupper.</t>
  </si>
  <si>
    <t xml:space="preserve">Medelvärde och spridning för utbildningsvariabeln [edu13], samtliga elevgrupper. </t>
  </si>
  <si>
    <t>Föräldrarnas percentilrankade inkomst, samtliga elevgrupper</t>
  </si>
  <si>
    <t>Föräldrarnas grad av bidragstagande</t>
  </si>
  <si>
    <t>Socioekonomiskt index</t>
  </si>
  <si>
    <t>Yrkesstatusvariabeln [hyseg]</t>
  </si>
  <si>
    <t>Brytpunkter för respektive betygsskala.</t>
  </si>
  <si>
    <t>Skattade skaleffekter, samtliga elever</t>
  </si>
  <si>
    <t>Jämförelse av simulerade och faktiska betyg för både gamla och nya betygsskalan (2012 respektive 2013), matematik och engelska.</t>
  </si>
  <si>
    <t>Andel elever som får högsta betyg för respektive ämne 1998 jämfört med 2012.</t>
  </si>
  <si>
    <t>Antal skolor och genomsnittligt elevantal per skola.</t>
  </si>
  <si>
    <t>Antal skolor och elever grupperat efter skolstorlek (4 kategorier), faktiska data, 1998 och 2012.</t>
  </si>
  <si>
    <t>Antal skolor och elever grupperat efter skolstorlek, simulerade data, före respektive efter omfördelning.</t>
  </si>
  <si>
    <t>Antalet skolor beroende på val av skolidentifikationsvariabel.</t>
  </si>
  <si>
    <t>3. Figurer till bilaga</t>
  </si>
  <si>
    <r>
      <t>Figur B1.2</t>
    </r>
    <r>
      <rPr>
        <sz val="11"/>
        <color theme="1"/>
        <rFont val="Calibri"/>
        <family val="2"/>
        <scheme val="minor"/>
      </rPr>
      <t xml:space="preserve"> Mellanskolvariation för 30 oberoende replikat före respektive efter omfördelning, oviktat respektive oviktat.</t>
    </r>
  </si>
  <si>
    <t xml:space="preserve">Betydelsen av socioekonomisk bakgrund för betygen i matematik och engelska, uttryckt som andel förklarad variation, uppdelat på migrationsbakgrund. </t>
  </si>
  <si>
    <t>Syskonkorrelationer med avseende på meritvärdet respektive betygen i matematik- och engelska, samtliga elevgrupper.</t>
  </si>
  <si>
    <r>
      <t>Syskonkorrelationer med avseende på meritvärdet och betygen i matematik och engelska, uppdelat på migrationsbakgrund</t>
    </r>
    <r>
      <rPr>
        <sz val="10"/>
        <color theme="1"/>
        <rFont val="Garamond"/>
        <family val="1"/>
      </rPr>
      <t>.</t>
    </r>
  </si>
  <si>
    <t>Total variation (standardavvikelse) i meritvärde uppdelat på migrationsbakgrund, efter kontroll för förändrad utbildningsbakgrund över tid inom respektive migrationsgrupp.</t>
  </si>
  <si>
    <t>Utlandsfödda elevers ursprungsland, uttryckt efter landets HDI (Human development index). *</t>
  </si>
  <si>
    <t>Genomsnittlig utbildningsnivå hos elevernas föräldrar, uppdelat efter HDI-grupp.</t>
  </si>
  <si>
    <t>Genomsnittligt meritvärde (standardiserat), uppdelat efter HDI-grupp.</t>
  </si>
  <si>
    <t>Genomsnittlig invandringsålder för elever födda utomlands.</t>
  </si>
  <si>
    <t>Skolsegregation utifrån nyanlända elever respektive elever som invandrat efter skolstart. *</t>
  </si>
  <si>
    <t>Mellanklassvariation i meritvärde. Uttryckts som andel av variationen i meritvärde inom skolor som kan förklaras av variation i meritvärde mellan klasser. Viktat på skolnivå. *</t>
  </si>
  <si>
    <t>Mellankommunvariation i betygsresultat. Uttryckts som andel av den totala variationen i meritvärde som kan förklars av variation i kommuners genomsnittliga meritvärde.*</t>
  </si>
  <si>
    <t>Skolnivåeffekt på det standardiserade meritvärdet utifrån skolans socioekonomiska sammansättning. *</t>
  </si>
  <si>
    <t xml:space="preserve">Återstående mellanskolvariation efter att hänsyn tagits till elevers bakgrund, 1998–2015. </t>
  </si>
  <si>
    <t>Total variation (standardavvikelse) i meritvärde respektive betygen i matematik och engelska, samtliga elevgrupper. *</t>
  </si>
  <si>
    <t>Total variation (standardavvikelse) i meritvärde uppdelat på migrationsbakgrund.</t>
  </si>
  <si>
    <t>Total variation (standardavvikelse) i betygen i matematik och engelska uppdelat på migrationsbakgrund.</t>
  </si>
  <si>
    <t>4. Extra figurer och tabeller relaterade till kapitel 1 och bilaga 1</t>
  </si>
  <si>
    <t xml:space="preserve">Betydelsen av socioekonomisk bakgrund för PISA-resultaten i läsförståelse, matematik och naturvetenskap, utifrån socioekonomiskt index (ESCS). Samtliga elevgrupper. </t>
  </si>
  <si>
    <t>Figur B2.6a-c</t>
  </si>
  <si>
    <t>Figur B2.5a-c</t>
  </si>
  <si>
    <t>Figur B2.3a-c</t>
  </si>
  <si>
    <t>Betydelsen av socioekonomisk bakgrund för meritvärdet, uttryckt som effektstorlek, utifrån de bakgrundsvariabler som utgör det socioekonomiska indexet, uppdelat på migrationsbakgrund.</t>
  </si>
  <si>
    <t>Betydelsen av socioekonomisk bakgrund för meritvärdet, uttryckt som effektstorlek, utifrån de bakgrundsvariabler som utgör det socioekonomiska indexet, samtliga elever</t>
  </si>
  <si>
    <t>Realinkomstens utveckling för olika kvartilgrupper.</t>
  </si>
  <si>
    <t>Mellanskolvariation för 30 oberoende replikat före respektive efter omfördelning, oviktat respektive oviktat.</t>
  </si>
  <si>
    <t>Andel elever utifrån föräldrarnas genomsnittliga utbildningsnivå, uppdelat på migrationsbakgrund.</t>
  </si>
  <si>
    <t>Förändring i betydelse av socioekonomisk bakgrund (R2) beroende på ökade inkomstskillnader.</t>
  </si>
  <si>
    <t>Medelvärde och spridning i socioekonomiskt index, efter migrationsbakgrund.</t>
  </si>
  <si>
    <t>5. Extra figurer och tabeller relaterade till kapitel 2 och bilaga 2</t>
  </si>
  <si>
    <t>OBS! Varje samband bygger på enkel regression.</t>
  </si>
  <si>
    <t>Betydelsen av socioekonomisk bakgrund (R2) utifrån olika mått på socioekonomisk bakgrund.</t>
  </si>
  <si>
    <t>Betydelse av socioekonomisk bakgrund (R2) utifrån socioekonomiskt index med och utan elever vars föräldrar har [edu13]=1 eller 1,5</t>
  </si>
  <si>
    <t>Betydelse av utbildningsbakgrund när data viktas så att andelen med olika utbildningsnivåer hålls konstant (som år 2016), uppdelat på migrationsbakgrund.</t>
  </si>
  <si>
    <t>Betydelse av socioekonomisk bakgrund (R2) beroende på om percentilrankad eller realinkomst används i det socioekonomiska indexet.</t>
  </si>
  <si>
    <t>Betydelsen av socioekonomisk bakgrund för [Zmeritv] respektive [Zmaen], uttryckt som standardiserade effektstorlekar, uppdelat på migrationsbakgrund.</t>
  </si>
  <si>
    <t>Syskonkorrelationer, med och utan kontroll för socioeindex, samtliga elever.</t>
  </si>
  <si>
    <t xml:space="preserve"> Syskonkorrelationer utifrån [Zmeritv] respektive [Zmaen], med och utan kontroll för socioeindex, elever med svensk bakgrund.</t>
  </si>
  <si>
    <t xml:space="preserve"> Syskonkorrelationer utifrån [Zmeritv] respektive [Zmaen], med och utan kontroll för socioeindex, elever födda i Sverige med utländsk bakgrund.</t>
  </si>
  <si>
    <t xml:space="preserve"> Syskonkorrelationer utifrån [Zmeritv] respektive [Zmaen], med och utan kontroll för socioeindex, utlandsfödda elever.</t>
  </si>
  <si>
    <t>Deskriptiv bild av det socioekonomiska indexet [ESCS] i PISA</t>
  </si>
  <si>
    <t>E2.11 Betydelse av socioekonomisk bakgrund [ESCS] för resultaten i PISA, uttryckt som effekstorlek på den standardiserade respektive ej standardiserade ESCS-variabeln.</t>
  </si>
  <si>
    <t>Betydelse av socioekonomisk bakgrund [ESCS] för resultaten i PISA, uttryckt som effekstorlek på den standardiserade respektive ej standardiserade ESCS-variabeln.</t>
  </si>
  <si>
    <t>6. Extra figurer och tabeller relaterade till kapitel 3 och bilaga 3</t>
  </si>
  <si>
    <t>Skolsegregation i föräldrars inkomst utifrån differensen i percentilrankad inkomst mellan de 10 procent skolor med högst inkomst och de 10 procent skolor med lägst inkomst</t>
  </si>
  <si>
    <t>7. Extra figurer och tabeller relaterade till kapitel 4 och bilaga 4</t>
  </si>
  <si>
    <t>Mellanskolvariation (oviktad) i [Zmeritv] för samtliga skolor, endast kommunala skolor respektive endast fristående skolor.</t>
  </si>
  <si>
    <t>Bortfall för uppgift om klasstillhörighet, matematikgrupp samt engelskagrupp.</t>
  </si>
  <si>
    <t>Skolnivåeffekt med avseende på skolans socioekonomiska sammansättning, elever med svensk bakgrund.</t>
  </si>
  <si>
    <t>Figur/tabellnummer</t>
  </si>
  <si>
    <t>Betydelsen av socioekonomisk bakgrund för meritvärdet respektive betygen i matematik och engelska. Samtliga elevgrupper.</t>
  </si>
  <si>
    <t>Betydelsen av socioekonomisk bakgrund för meritvärdet, uppdelat på migrationsbakgrund.</t>
  </si>
  <si>
    <t>Skolsegregation utifrån socioekonomisk bakgrund.</t>
  </si>
  <si>
    <t>Skolsegregation utifrån migrationsbakgrund.</t>
  </si>
  <si>
    <t>Mellanskolvariation utifrån meritvärdet,  för samtliga skolor respektive enbart kommunala skolor.</t>
  </si>
  <si>
    <t>Skillnad i meritvärde mellan hög- respektive lågpresterande skolor.</t>
  </si>
  <si>
    <t>Återstående mellanskolvariation efter kontroll för elevers bakgrund.</t>
  </si>
  <si>
    <t>Andel av ökningen i mellanskolvariation som kan förklaras av ökad skolsegregation.</t>
  </si>
  <si>
    <t>Genomsnittligt meritvärde beroende på elevens socioekonomiska bakgrund i kombination med skolans socioekonomiska sammansättning.</t>
  </si>
  <si>
    <t>Skolnivåeffekter över tid för elevgrupper med olika socioekonomisk bakgrund.</t>
  </si>
  <si>
    <t>Excelfil med komplett tabell- och figurunderlag till Skolverkets rapport nr 467 "Analyser av familjebakgrundens betydelse för skolresultaten och skillnader mellan skolor"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</si>
</sst>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\ _k_r_-;\-* #,##0.00\ _k_r_-;_-* &quot;-&quot;??\ _k_r_-;_-@_-"/>
    <numFmt numFmtId="164" formatCode="0.0%"/>
    <numFmt numFmtId="165" formatCode="_-* #,##0\ _k_r_-;\-* #,##0\ _k_r_-;_-* &quot;-&quot;??\ _k_r_-;_-@_-"/>
    <numFmt numFmtId="166" formatCode="#,##0_ ;\-#,##0\ "/>
    <numFmt numFmtId="167" formatCode="0.0"/>
    <numFmt numFmtId="168" formatCode="0.000"/>
    <numFmt numFmtId="169" formatCode="0.00000"/>
    <numFmt numFmtId="170" formatCode="0.0000"/>
    <numFmt numFmtId="171" formatCode="0.000%"/>
    <numFmt numFmtId="172" formatCode="###0"/>
    <numFmt numFmtId="173" formatCode="###0.0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b/>
      <sz val="11"/>
      <color rgb="FF00B0F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theme="1"/>
      <name val="Garamond"/>
      <family val="1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indexed="60"/>
      <name val="Arial Bold"/>
    </font>
    <font>
      <sz val="9"/>
      <color indexed="62"/>
      <name val="Arial"/>
      <family val="2"/>
    </font>
    <font>
      <sz val="9"/>
      <color indexed="60"/>
      <name val="Arial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b/>
      <sz val="10"/>
      <name val="Arial"/>
      <family val="2"/>
    </font>
    <font>
      <sz val="8"/>
      <color theme="1"/>
      <name val="Garamond"/>
      <family val="1"/>
    </font>
    <font>
      <sz val="11"/>
      <color theme="0" tint="-0.3499862666707357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7"/>
      <color theme="1"/>
      <name val="Times New Roman"/>
      <family val="1"/>
    </font>
    <font>
      <b/>
      <sz val="11"/>
      <color rgb="FF0070C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1"/>
      </bottom>
      <diagonal/>
    </border>
    <border>
      <left/>
      <right style="thin">
        <color indexed="63"/>
      </right>
      <top/>
      <bottom style="thin">
        <color indexed="61"/>
      </bottom>
      <diagonal/>
    </border>
    <border>
      <left style="thin">
        <color indexed="63"/>
      </left>
      <right style="thin">
        <color indexed="63"/>
      </right>
      <top/>
      <bottom style="thin">
        <color indexed="61"/>
      </bottom>
      <diagonal/>
    </border>
    <border>
      <left/>
      <right/>
      <top style="thin">
        <color indexed="61"/>
      </top>
      <bottom style="thin">
        <color indexed="22"/>
      </bottom>
      <diagonal/>
    </border>
    <border>
      <left/>
      <right style="thin">
        <color indexed="63"/>
      </right>
      <top style="thin">
        <color indexed="61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1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61"/>
      </bottom>
      <diagonal/>
    </border>
    <border>
      <left/>
      <right style="thin">
        <color indexed="63"/>
      </right>
      <top style="thin">
        <color indexed="22"/>
      </top>
      <bottom style="thin">
        <color indexed="61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6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</cellStyleXfs>
  <cellXfs count="244">
    <xf numFmtId="0" fontId="0" fillId="0" borderId="0" xfId="0"/>
    <xf numFmtId="0" fontId="2" fillId="0" borderId="0" xfId="0" applyFont="1" applyBorder="1"/>
    <xf numFmtId="0" fontId="2" fillId="0" borderId="0" xfId="0" applyFont="1"/>
    <xf numFmtId="0" fontId="0" fillId="0" borderId="0" xfId="0" applyBorder="1"/>
    <xf numFmtId="0" fontId="0" fillId="0" borderId="1" xfId="0" applyBorder="1"/>
    <xf numFmtId="0" fontId="2" fillId="0" borderId="2" xfId="0" applyFont="1" applyBorder="1"/>
    <xf numFmtId="0" fontId="3" fillId="0" borderId="0" xfId="0" applyFont="1"/>
    <xf numFmtId="0" fontId="2" fillId="0" borderId="3" xfId="0" applyFont="1" applyFill="1" applyBorder="1"/>
    <xf numFmtId="164" fontId="0" fillId="0" borderId="0" xfId="1" applyNumberFormat="1" applyFont="1"/>
    <xf numFmtId="164" fontId="3" fillId="0" borderId="0" xfId="0" applyNumberFormat="1" applyFont="1"/>
    <xf numFmtId="0" fontId="2" fillId="0" borderId="4" xfId="0" applyFont="1" applyFill="1" applyBorder="1"/>
    <xf numFmtId="164" fontId="0" fillId="0" borderId="0" xfId="0" applyNumberFormat="1"/>
    <xf numFmtId="164" fontId="4" fillId="0" borderId="0" xfId="0" applyNumberFormat="1" applyFont="1"/>
    <xf numFmtId="0" fontId="5" fillId="0" borderId="0" xfId="0" applyFont="1" applyAlignment="1">
      <alignment vertical="center"/>
    </xf>
    <xf numFmtId="164" fontId="8" fillId="0" borderId="0" xfId="0" applyNumberFormat="1" applyFont="1"/>
    <xf numFmtId="0" fontId="9" fillId="0" borderId="0" xfId="0" applyFont="1"/>
    <xf numFmtId="0" fontId="2" fillId="0" borderId="4" xfId="0" applyFont="1" applyBorder="1"/>
    <xf numFmtId="0" fontId="2" fillId="0" borderId="2" xfId="0" applyFont="1" applyFill="1" applyBorder="1"/>
    <xf numFmtId="0" fontId="0" fillId="0" borderId="4" xfId="0" applyFill="1" applyBorder="1"/>
    <xf numFmtId="164" fontId="0" fillId="0" borderId="0" xfId="1" applyNumberFormat="1" applyFont="1" applyBorder="1"/>
    <xf numFmtId="164" fontId="0" fillId="0" borderId="0" xfId="1" applyNumberFormat="1" applyFont="1" applyFill="1" applyBorder="1"/>
    <xf numFmtId="0" fontId="0" fillId="0" borderId="4" xfId="0" applyBorder="1"/>
    <xf numFmtId="0" fontId="2" fillId="0" borderId="1" xfId="0" applyFont="1" applyFill="1" applyBorder="1"/>
    <xf numFmtId="0" fontId="3" fillId="0" borderId="2" xfId="0" applyFont="1" applyBorder="1"/>
    <xf numFmtId="164" fontId="0" fillId="0" borderId="4" xfId="1" applyNumberFormat="1" applyFont="1" applyFill="1" applyBorder="1"/>
    <xf numFmtId="165" fontId="0" fillId="0" borderId="0" xfId="2" applyNumberFormat="1" applyFont="1"/>
    <xf numFmtId="0" fontId="7" fillId="0" borderId="4" xfId="0" applyFont="1" applyBorder="1"/>
    <xf numFmtId="165" fontId="7" fillId="0" borderId="0" xfId="2" applyNumberFormat="1" applyFont="1"/>
    <xf numFmtId="166" fontId="7" fillId="0" borderId="0" xfId="2" applyNumberFormat="1" applyFont="1"/>
    <xf numFmtId="0" fontId="1" fillId="0" borderId="0" xfId="0" applyFont="1"/>
    <xf numFmtId="9" fontId="1" fillId="0" borderId="0" xfId="1" applyFont="1"/>
    <xf numFmtId="0" fontId="1" fillId="0" borderId="2" xfId="0" applyFont="1" applyBorder="1"/>
    <xf numFmtId="0" fontId="1" fillId="0" borderId="1" xfId="0" applyFont="1" applyBorder="1"/>
    <xf numFmtId="0" fontId="0" fillId="0" borderId="4" xfId="0" applyFont="1" applyBorder="1"/>
    <xf numFmtId="0" fontId="2" fillId="0" borderId="1" xfId="0" applyFont="1" applyBorder="1"/>
    <xf numFmtId="1" fontId="0" fillId="0" borderId="0" xfId="0" applyNumberFormat="1"/>
    <xf numFmtId="1" fontId="0" fillId="0" borderId="4" xfId="0" applyNumberFormat="1" applyBorder="1"/>
    <xf numFmtId="1" fontId="0" fillId="0" borderId="2" xfId="0" applyNumberFormat="1" applyBorder="1"/>
    <xf numFmtId="1" fontId="0" fillId="0" borderId="1" xfId="0" applyNumberFormat="1" applyBorder="1"/>
    <xf numFmtId="1" fontId="3" fillId="0" borderId="5" xfId="0" applyNumberFormat="1" applyFont="1" applyBorder="1"/>
    <xf numFmtId="1" fontId="0" fillId="0" borderId="0" xfId="0" applyNumberFormat="1" applyBorder="1"/>
    <xf numFmtId="1" fontId="3" fillId="0" borderId="0" xfId="0" applyNumberFormat="1" applyFont="1" applyBorder="1"/>
    <xf numFmtId="0" fontId="10" fillId="0" borderId="2" xfId="0" applyFont="1" applyBorder="1"/>
    <xf numFmtId="0" fontId="10" fillId="0" borderId="4" xfId="0" applyFont="1" applyBorder="1"/>
    <xf numFmtId="1" fontId="3" fillId="0" borderId="2" xfId="0" applyNumberFormat="1" applyFont="1" applyBorder="1"/>
    <xf numFmtId="1" fontId="3" fillId="0" borderId="4" xfId="0" applyNumberFormat="1" applyFont="1" applyBorder="1"/>
    <xf numFmtId="1" fontId="3" fillId="0" borderId="3" xfId="0" applyNumberFormat="1" applyFont="1" applyBorder="1"/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165" fontId="0" fillId="0" borderId="0" xfId="2" applyNumberFormat="1" applyFont="1" applyBorder="1"/>
    <xf numFmtId="165" fontId="0" fillId="0" borderId="4" xfId="2" applyNumberFormat="1" applyFont="1" applyBorder="1"/>
    <xf numFmtId="165" fontId="0" fillId="0" borderId="2" xfId="2" applyNumberFormat="1" applyFont="1" applyBorder="1"/>
    <xf numFmtId="165" fontId="0" fillId="0" borderId="1" xfId="2" applyNumberFormat="1" applyFont="1" applyBorder="1"/>
    <xf numFmtId="0" fontId="5" fillId="0" borderId="2" xfId="0" applyFont="1" applyBorder="1" applyAlignment="1">
      <alignment vertical="center"/>
    </xf>
    <xf numFmtId="0" fontId="0" fillId="0" borderId="2" xfId="0" applyBorder="1"/>
    <xf numFmtId="0" fontId="0" fillId="0" borderId="5" xfId="0" applyBorder="1"/>
    <xf numFmtId="0" fontId="2" fillId="0" borderId="4" xfId="0" applyFont="1" applyBorder="1" applyAlignment="1">
      <alignment horizontal="left"/>
    </xf>
    <xf numFmtId="3" fontId="0" fillId="0" borderId="0" xfId="0" applyNumberFormat="1" applyBorder="1"/>
    <xf numFmtId="2" fontId="0" fillId="0" borderId="0" xfId="0" applyNumberFormat="1" applyBorder="1"/>
    <xf numFmtId="2" fontId="0" fillId="0" borderId="4" xfId="0" applyNumberFormat="1" applyBorder="1"/>
    <xf numFmtId="0" fontId="2" fillId="0" borderId="1" xfId="0" applyFont="1" applyBorder="1" applyAlignment="1">
      <alignment horizontal="left"/>
    </xf>
    <xf numFmtId="3" fontId="0" fillId="0" borderId="2" xfId="0" applyNumberFormat="1" applyBorder="1"/>
    <xf numFmtId="2" fontId="0" fillId="0" borderId="2" xfId="0" applyNumberFormat="1" applyBorder="1"/>
    <xf numFmtId="2" fontId="0" fillId="0" borderId="1" xfId="0" applyNumberFormat="1" applyBorder="1"/>
    <xf numFmtId="3" fontId="0" fillId="0" borderId="2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7" xfId="0" applyBorder="1"/>
    <xf numFmtId="0" fontId="0" fillId="0" borderId="8" xfId="0" applyBorder="1"/>
    <xf numFmtId="165" fontId="0" fillId="0" borderId="7" xfId="2" applyNumberFormat="1" applyFont="1" applyBorder="1"/>
    <xf numFmtId="164" fontId="0" fillId="0" borderId="4" xfId="1" applyNumberFormat="1" applyFont="1" applyBorder="1"/>
    <xf numFmtId="165" fontId="0" fillId="0" borderId="8" xfId="2" applyNumberFormat="1" applyFont="1" applyBorder="1"/>
    <xf numFmtId="164" fontId="0" fillId="0" borderId="2" xfId="1" applyNumberFormat="1" applyFont="1" applyBorder="1"/>
    <xf numFmtId="164" fontId="0" fillId="0" borderId="1" xfId="1" applyNumberFormat="1" applyFont="1" applyBorder="1"/>
    <xf numFmtId="0" fontId="2" fillId="0" borderId="9" xfId="0" applyFont="1" applyFill="1" applyBorder="1" applyAlignment="1">
      <alignment horizontal="left"/>
    </xf>
    <xf numFmtId="165" fontId="0" fillId="0" borderId="10" xfId="2" applyNumberFormat="1" applyFont="1" applyBorder="1"/>
    <xf numFmtId="164" fontId="0" fillId="0" borderId="11" xfId="1" applyNumberFormat="1" applyFont="1" applyBorder="1"/>
    <xf numFmtId="164" fontId="0" fillId="0" borderId="9" xfId="1" applyNumberFormat="1" applyFont="1" applyBorder="1"/>
    <xf numFmtId="0" fontId="2" fillId="0" borderId="7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 wrapText="1"/>
    </xf>
    <xf numFmtId="164" fontId="0" fillId="0" borderId="7" xfId="1" applyNumberFormat="1" applyFont="1" applyBorder="1"/>
    <xf numFmtId="0" fontId="2" fillId="0" borderId="2" xfId="0" applyFont="1" applyBorder="1" applyAlignment="1">
      <alignment horizontal="left"/>
    </xf>
    <xf numFmtId="164" fontId="0" fillId="0" borderId="8" xfId="1" applyNumberFormat="1" applyFont="1" applyBorder="1"/>
    <xf numFmtId="0" fontId="2" fillId="0" borderId="1" xfId="0" applyFont="1" applyFill="1" applyBorder="1" applyAlignment="1">
      <alignment horizontal="left"/>
    </xf>
    <xf numFmtId="167" fontId="2" fillId="0" borderId="5" xfId="0" applyNumberFormat="1" applyFont="1" applyBorder="1" applyAlignment="1">
      <alignment horizontal="center"/>
    </xf>
    <xf numFmtId="167" fontId="2" fillId="0" borderId="2" xfId="0" applyNumberFormat="1" applyFont="1" applyBorder="1" applyAlignment="1">
      <alignment horizontal="center"/>
    </xf>
    <xf numFmtId="164" fontId="0" fillId="0" borderId="5" xfId="1" applyNumberFormat="1" applyFont="1" applyBorder="1"/>
    <xf numFmtId="2" fontId="0" fillId="0" borderId="0" xfId="0" applyNumberFormat="1"/>
    <xf numFmtId="165" fontId="0" fillId="0" borderId="5" xfId="2" applyNumberFormat="1" applyFont="1" applyBorder="1"/>
    <xf numFmtId="166" fontId="0" fillId="0" borderId="0" xfId="2" applyNumberFormat="1" applyFont="1"/>
    <xf numFmtId="166" fontId="0" fillId="0" borderId="2" xfId="2" applyNumberFormat="1" applyFont="1" applyBorder="1"/>
    <xf numFmtId="0" fontId="13" fillId="0" borderId="0" xfId="0" applyFont="1"/>
    <xf numFmtId="1" fontId="1" fillId="0" borderId="0" xfId="1" applyNumberFormat="1" applyFont="1"/>
    <xf numFmtId="9" fontId="3" fillId="0" borderId="0" xfId="1" applyFont="1"/>
    <xf numFmtId="1" fontId="0" fillId="0" borderId="0" xfId="1" applyNumberFormat="1" applyFont="1"/>
    <xf numFmtId="9" fontId="14" fillId="0" borderId="0" xfId="1" applyFont="1"/>
    <xf numFmtId="0" fontId="12" fillId="0" borderId="0" xfId="0" applyFont="1" applyAlignment="1">
      <alignment vertical="center"/>
    </xf>
    <xf numFmtId="168" fontId="0" fillId="0" borderId="0" xfId="0" applyNumberFormat="1"/>
    <xf numFmtId="168" fontId="0" fillId="0" borderId="2" xfId="0" applyNumberFormat="1" applyBorder="1"/>
    <xf numFmtId="167" fontId="2" fillId="0" borderId="8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6" fontId="0" fillId="0" borderId="7" xfId="2" applyNumberFormat="1" applyFont="1" applyBorder="1"/>
    <xf numFmtId="168" fontId="0" fillId="0" borderId="4" xfId="0" applyNumberFormat="1" applyBorder="1"/>
    <xf numFmtId="166" fontId="0" fillId="0" borderId="8" xfId="2" applyNumberFormat="1" applyFont="1" applyBorder="1"/>
    <xf numFmtId="168" fontId="0" fillId="0" borderId="1" xfId="0" applyNumberFormat="1" applyBorder="1"/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7" fillId="0" borderId="13" xfId="0" applyFont="1" applyBorder="1" applyAlignment="1">
      <alignment horizontal="left" vertical="center" wrapText="1" indent="5"/>
    </xf>
    <xf numFmtId="0" fontId="17" fillId="0" borderId="15" xfId="0" applyFont="1" applyBorder="1" applyAlignment="1">
      <alignment vertical="center" wrapText="1"/>
    </xf>
    <xf numFmtId="0" fontId="17" fillId="0" borderId="15" xfId="0" applyFont="1" applyBorder="1" applyAlignment="1">
      <alignment horizontal="left" vertical="center" wrapText="1" indent="5"/>
    </xf>
    <xf numFmtId="0" fontId="17" fillId="0" borderId="13" xfId="0" applyFont="1" applyBorder="1" applyAlignment="1">
      <alignment vertical="center" wrapText="1"/>
    </xf>
    <xf numFmtId="0" fontId="8" fillId="0" borderId="4" xfId="0" applyFont="1" applyBorder="1"/>
    <xf numFmtId="0" fontId="8" fillId="0" borderId="1" xfId="0" applyFont="1" applyBorder="1"/>
    <xf numFmtId="0" fontId="8" fillId="0" borderId="5" xfId="0" applyFont="1" applyBorder="1"/>
    <xf numFmtId="0" fontId="2" fillId="0" borderId="3" xfId="0" applyFont="1" applyBorder="1"/>
    <xf numFmtId="168" fontId="18" fillId="0" borderId="0" xfId="0" applyNumberFormat="1" applyFont="1"/>
    <xf numFmtId="169" fontId="18" fillId="0" borderId="4" xfId="0" applyNumberFormat="1" applyFont="1" applyBorder="1"/>
    <xf numFmtId="168" fontId="18" fillId="0" borderId="0" xfId="1" applyNumberFormat="1" applyFont="1" applyBorder="1"/>
    <xf numFmtId="168" fontId="18" fillId="0" borderId="2" xfId="0" applyNumberFormat="1" applyFont="1" applyBorder="1"/>
    <xf numFmtId="169" fontId="18" fillId="0" borderId="1" xfId="0" applyNumberFormat="1" applyFont="1" applyBorder="1"/>
    <xf numFmtId="170" fontId="18" fillId="0" borderId="2" xfId="1" applyNumberFormat="1" applyFont="1" applyBorder="1"/>
    <xf numFmtId="168" fontId="18" fillId="0" borderId="2" xfId="1" applyNumberFormat="1" applyFont="1" applyBorder="1"/>
    <xf numFmtId="0" fontId="18" fillId="0" borderId="0" xfId="0" applyFont="1"/>
    <xf numFmtId="0" fontId="18" fillId="0" borderId="4" xfId="0" applyFont="1" applyBorder="1"/>
    <xf numFmtId="0" fontId="18" fillId="0" borderId="0" xfId="0" applyFont="1" applyBorder="1"/>
    <xf numFmtId="10" fontId="18" fillId="0" borderId="0" xfId="1" applyNumberFormat="1" applyFont="1"/>
    <xf numFmtId="171" fontId="18" fillId="0" borderId="4" xfId="1" applyNumberFormat="1" applyFont="1" applyBorder="1"/>
    <xf numFmtId="10" fontId="18" fillId="0" borderId="0" xfId="1" applyNumberFormat="1" applyFont="1" applyBorder="1"/>
    <xf numFmtId="10" fontId="18" fillId="0" borderId="2" xfId="1" applyNumberFormat="1" applyFont="1" applyBorder="1"/>
    <xf numFmtId="171" fontId="18" fillId="0" borderId="1" xfId="1" applyNumberFormat="1" applyFont="1" applyBorder="1"/>
    <xf numFmtId="170" fontId="18" fillId="0" borderId="4" xfId="0" applyNumberFormat="1" applyFont="1" applyBorder="1"/>
    <xf numFmtId="170" fontId="18" fillId="0" borderId="0" xfId="1" applyNumberFormat="1" applyFont="1" applyBorder="1"/>
    <xf numFmtId="170" fontId="18" fillId="0" borderId="1" xfId="0" applyNumberFormat="1" applyFont="1" applyBorder="1"/>
    <xf numFmtId="0" fontId="19" fillId="0" borderId="0" xfId="3"/>
    <xf numFmtId="0" fontId="21" fillId="0" borderId="17" xfId="3" applyFont="1" applyBorder="1" applyAlignment="1">
      <alignment horizontal="left" wrapText="1"/>
    </xf>
    <xf numFmtId="0" fontId="21" fillId="0" borderId="18" xfId="3" applyFont="1" applyBorder="1" applyAlignment="1">
      <alignment horizontal="center" wrapText="1"/>
    </xf>
    <xf numFmtId="0" fontId="21" fillId="0" borderId="19" xfId="3" applyFont="1" applyBorder="1" applyAlignment="1">
      <alignment horizontal="center" wrapText="1"/>
    </xf>
    <xf numFmtId="0" fontId="21" fillId="2" borderId="20" xfId="3" applyFont="1" applyFill="1" applyBorder="1" applyAlignment="1">
      <alignment horizontal="left" vertical="top"/>
    </xf>
    <xf numFmtId="172" fontId="22" fillId="0" borderId="21" xfId="3" applyNumberFormat="1" applyFont="1" applyBorder="1" applyAlignment="1">
      <alignment horizontal="right" vertical="top"/>
    </xf>
    <xf numFmtId="173" fontId="22" fillId="0" borderId="22" xfId="3" applyNumberFormat="1" applyFont="1" applyBorder="1" applyAlignment="1">
      <alignment horizontal="right" vertical="top"/>
    </xf>
    <xf numFmtId="0" fontId="21" fillId="2" borderId="23" xfId="3" applyFont="1" applyFill="1" applyBorder="1" applyAlignment="1">
      <alignment horizontal="left" vertical="top"/>
    </xf>
    <xf numFmtId="172" fontId="22" fillId="0" borderId="24" xfId="3" applyNumberFormat="1" applyFont="1" applyBorder="1" applyAlignment="1">
      <alignment horizontal="right" vertical="top"/>
    </xf>
    <xf numFmtId="173" fontId="22" fillId="0" borderId="25" xfId="3" applyNumberFormat="1" applyFont="1" applyBorder="1" applyAlignment="1">
      <alignment horizontal="right" vertical="top"/>
    </xf>
    <xf numFmtId="0" fontId="21" fillId="2" borderId="26" xfId="3" applyFont="1" applyFill="1" applyBorder="1" applyAlignment="1">
      <alignment horizontal="left" vertical="top" wrapText="1"/>
    </xf>
    <xf numFmtId="172" fontId="22" fillId="0" borderId="27" xfId="3" applyNumberFormat="1" applyFont="1" applyBorder="1" applyAlignment="1">
      <alignment horizontal="right" vertical="top"/>
    </xf>
    <xf numFmtId="173" fontId="22" fillId="0" borderId="28" xfId="3" applyNumberFormat="1" applyFont="1" applyBorder="1" applyAlignment="1">
      <alignment horizontal="right" vertical="top"/>
    </xf>
    <xf numFmtId="0" fontId="24" fillId="0" borderId="13" xfId="0" applyFont="1" applyBorder="1" applyAlignment="1">
      <alignment vertical="center"/>
    </xf>
    <xf numFmtId="0" fontId="24" fillId="0" borderId="15" xfId="0" applyFont="1" applyBorder="1" applyAlignment="1">
      <alignment horizontal="right" vertical="center"/>
    </xf>
    <xf numFmtId="0" fontId="24" fillId="0" borderId="15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15" xfId="0" applyFont="1" applyBorder="1" applyAlignment="1">
      <alignment horizontal="right" vertical="center"/>
    </xf>
    <xf numFmtId="1" fontId="23" fillId="0" borderId="15" xfId="0" applyNumberFormat="1" applyFont="1" applyBorder="1" applyAlignment="1">
      <alignment horizontal="right" vertical="center"/>
    </xf>
    <xf numFmtId="3" fontId="0" fillId="0" borderId="0" xfId="0" applyNumberFormat="1"/>
    <xf numFmtId="0" fontId="0" fillId="0" borderId="2" xfId="0" applyBorder="1" applyAlignment="1">
      <alignment wrapText="1"/>
    </xf>
    <xf numFmtId="0" fontId="12" fillId="0" borderId="2" xfId="0" applyFont="1" applyBorder="1" applyAlignment="1">
      <alignment vertical="center"/>
    </xf>
    <xf numFmtId="0" fontId="10" fillId="0" borderId="0" xfId="0" applyFont="1"/>
    <xf numFmtId="0" fontId="10" fillId="0" borderId="1" xfId="0" applyFont="1" applyBorder="1"/>
    <xf numFmtId="0" fontId="25" fillId="0" borderId="0" xfId="4" applyFont="1"/>
    <xf numFmtId="164" fontId="7" fillId="0" borderId="0" xfId="1" applyNumberFormat="1" applyFont="1"/>
    <xf numFmtId="164" fontId="3" fillId="0" borderId="0" xfId="1" applyNumberFormat="1" applyFont="1"/>
    <xf numFmtId="0" fontId="25" fillId="0" borderId="0" xfId="4" applyFont="1" applyFill="1"/>
    <xf numFmtId="0" fontId="25" fillId="0" borderId="0" xfId="5" applyFont="1"/>
    <xf numFmtId="0" fontId="25" fillId="0" borderId="0" xfId="5" applyFont="1" applyFill="1"/>
    <xf numFmtId="10" fontId="7" fillId="0" borderId="0" xfId="1" applyNumberFormat="1" applyFont="1"/>
    <xf numFmtId="10" fontId="3" fillId="0" borderId="0" xfId="1" applyNumberFormat="1" applyFont="1"/>
    <xf numFmtId="10" fontId="0" fillId="0" borderId="0" xfId="1" applyNumberFormat="1" applyFont="1"/>
    <xf numFmtId="0" fontId="25" fillId="0" borderId="2" xfId="5" applyFont="1" applyFill="1" applyBorder="1"/>
    <xf numFmtId="164" fontId="7" fillId="0" borderId="2" xfId="1" applyNumberFormat="1" applyFont="1" applyBorder="1"/>
    <xf numFmtId="164" fontId="3" fillId="0" borderId="2" xfId="1" applyNumberFormat="1" applyFont="1" applyBorder="1"/>
    <xf numFmtId="0" fontId="4" fillId="0" borderId="0" xfId="0" applyFont="1"/>
    <xf numFmtId="164" fontId="1" fillId="0" borderId="0" xfId="1" applyNumberFormat="1" applyFont="1"/>
    <xf numFmtId="164" fontId="1" fillId="0" borderId="0" xfId="0" applyNumberFormat="1" applyFont="1"/>
    <xf numFmtId="10" fontId="4" fillId="0" borderId="0" xfId="1" applyNumberFormat="1" applyFont="1"/>
    <xf numFmtId="0" fontId="6" fillId="0" borderId="0" xfId="0" applyFont="1" applyAlignment="1">
      <alignment vertical="center"/>
    </xf>
    <xf numFmtId="168" fontId="3" fillId="0" borderId="0" xfId="0" applyNumberFormat="1" applyFont="1"/>
    <xf numFmtId="0" fontId="15" fillId="0" borderId="0" xfId="0" applyFont="1"/>
    <xf numFmtId="0" fontId="7" fillId="0" borderId="0" xfId="0" applyFont="1"/>
    <xf numFmtId="0" fontId="27" fillId="0" borderId="0" xfId="0" applyFont="1"/>
    <xf numFmtId="0" fontId="3" fillId="0" borderId="0" xfId="0" applyFont="1" applyAlignment="1">
      <alignment horizontal="center"/>
    </xf>
    <xf numFmtId="0" fontId="28" fillId="0" borderId="0" xfId="0" applyFont="1"/>
    <xf numFmtId="0" fontId="6" fillId="0" borderId="0" xfId="0" applyFont="1" applyAlignment="1">
      <alignment horizontal="left" vertical="center" indent="2"/>
    </xf>
    <xf numFmtId="0" fontId="5" fillId="0" borderId="0" xfId="0" applyFont="1"/>
    <xf numFmtId="0" fontId="11" fillId="0" borderId="0" xfId="0" applyFont="1" applyAlignment="1">
      <alignment horizontal="left" vertical="center" indent="2"/>
    </xf>
    <xf numFmtId="167" fontId="0" fillId="0" borderId="0" xfId="0" applyNumberFormat="1"/>
    <xf numFmtId="2" fontId="1" fillId="0" borderId="0" xfId="0" applyNumberFormat="1" applyFont="1"/>
    <xf numFmtId="0" fontId="1" fillId="0" borderId="4" xfId="0" applyFont="1" applyBorder="1"/>
    <xf numFmtId="2" fontId="1" fillId="0" borderId="0" xfId="1" applyNumberFormat="1" applyFont="1"/>
    <xf numFmtId="0" fontId="0" fillId="0" borderId="0" xfId="0" applyFont="1" applyBorder="1"/>
    <xf numFmtId="168" fontId="1" fillId="0" borderId="0" xfId="1" applyNumberFormat="1" applyFont="1"/>
    <xf numFmtId="0" fontId="30" fillId="0" borderId="0" xfId="0" applyFont="1"/>
    <xf numFmtId="2" fontId="4" fillId="0" borderId="0" xfId="0" applyNumberFormat="1" applyFont="1"/>
    <xf numFmtId="164" fontId="4" fillId="0" borderId="0" xfId="1" applyNumberFormat="1" applyFont="1"/>
    <xf numFmtId="0" fontId="4" fillId="0" borderId="4" xfId="0" applyFont="1" applyFill="1" applyBorder="1"/>
    <xf numFmtId="9" fontId="0" fillId="0" borderId="0" xfId="1" applyNumberFormat="1" applyFont="1"/>
    <xf numFmtId="9" fontId="4" fillId="0" borderId="0" xfId="1" applyNumberFormat="1" applyFont="1"/>
    <xf numFmtId="0" fontId="4" fillId="0" borderId="1" xfId="0" applyFont="1" applyFill="1" applyBorder="1"/>
    <xf numFmtId="168" fontId="0" fillId="0" borderId="11" xfId="1" applyNumberFormat="1" applyFont="1" applyBorder="1"/>
    <xf numFmtId="168" fontId="18" fillId="0" borderId="11" xfId="1" applyNumberFormat="1" applyFont="1" applyBorder="1"/>
    <xf numFmtId="9" fontId="4" fillId="0" borderId="11" xfId="1" applyNumberFormat="1" applyFont="1" applyBorder="1"/>
    <xf numFmtId="2" fontId="0" fillId="0" borderId="0" xfId="1" applyNumberFormat="1" applyFont="1"/>
    <xf numFmtId="9" fontId="0" fillId="0" borderId="0" xfId="1" applyFont="1"/>
    <xf numFmtId="164" fontId="0" fillId="0" borderId="0" xfId="0" applyNumberFormat="1" applyBorder="1"/>
    <xf numFmtId="0" fontId="0" fillId="0" borderId="1" xfId="0" applyFill="1" applyBorder="1"/>
    <xf numFmtId="10" fontId="7" fillId="0" borderId="0" xfId="0" applyNumberFormat="1" applyFont="1" applyBorder="1"/>
    <xf numFmtId="10" fontId="7" fillId="0" borderId="0" xfId="1" applyNumberFormat="1" applyFont="1" applyBorder="1"/>
    <xf numFmtId="0" fontId="2" fillId="0" borderId="0" xfId="0" applyFont="1" applyFill="1" applyBorder="1"/>
    <xf numFmtId="0" fontId="8" fillId="0" borderId="0" xfId="0" applyFont="1" applyFill="1" applyBorder="1"/>
    <xf numFmtId="164" fontId="18" fillId="0" borderId="0" xfId="0" applyNumberFormat="1" applyFont="1"/>
    <xf numFmtId="0" fontId="3" fillId="0" borderId="0" xfId="0" applyFont="1" applyBorder="1"/>
    <xf numFmtId="164" fontId="3" fillId="0" borderId="0" xfId="1" applyNumberFormat="1" applyFont="1" applyBorder="1"/>
    <xf numFmtId="0" fontId="31" fillId="0" borderId="0" xfId="0" applyFont="1" applyFill="1" applyBorder="1"/>
    <xf numFmtId="164" fontId="4" fillId="0" borderId="0" xfId="0" applyNumberFormat="1" applyFont="1" applyBorder="1"/>
    <xf numFmtId="10" fontId="4" fillId="0" borderId="0" xfId="1" applyNumberFormat="1" applyFont="1" applyBorder="1"/>
    <xf numFmtId="164" fontId="4" fillId="0" borderId="0" xfId="1" applyNumberFormat="1" applyFont="1" applyBorder="1"/>
    <xf numFmtId="10" fontId="4" fillId="0" borderId="0" xfId="0" applyNumberFormat="1" applyFont="1" applyBorder="1"/>
    <xf numFmtId="0" fontId="8" fillId="0" borderId="2" xfId="0" applyFont="1" applyBorder="1"/>
    <xf numFmtId="0" fontId="31" fillId="0" borderId="4" xfId="0" applyFont="1" applyBorder="1"/>
    <xf numFmtId="168" fontId="4" fillId="0" borderId="0" xfId="0" applyNumberFormat="1" applyFont="1"/>
    <xf numFmtId="168" fontId="1" fillId="0" borderId="0" xfId="0" applyNumberFormat="1" applyFont="1"/>
    <xf numFmtId="0" fontId="8" fillId="0" borderId="0" xfId="0" applyFont="1"/>
    <xf numFmtId="0" fontId="0" fillId="0" borderId="0" xfId="0" applyFont="1"/>
    <xf numFmtId="0" fontId="0" fillId="0" borderId="2" xfId="0" applyFont="1" applyBorder="1"/>
    <xf numFmtId="0" fontId="20" fillId="0" borderId="0" xfId="3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29" xfId="0" applyFont="1" applyBorder="1" applyAlignment="1">
      <alignment vertical="top"/>
    </xf>
    <xf numFmtId="0" fontId="11" fillId="0" borderId="13" xfId="0" applyFont="1" applyBorder="1" applyAlignment="1">
      <alignment vertical="top"/>
    </xf>
    <xf numFmtId="0" fontId="23" fillId="0" borderId="30" xfId="0" applyFont="1" applyBorder="1" applyAlignment="1">
      <alignment vertical="center"/>
    </xf>
    <xf numFmtId="0" fontId="23" fillId="0" borderId="31" xfId="0" applyFont="1" applyBorder="1" applyAlignment="1">
      <alignment vertical="center"/>
    </xf>
    <xf numFmtId="0" fontId="23" fillId="0" borderId="32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1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 builtinId="0"/>
    <cellStyle name="Normal_Blad3" xfId="4" xr:uid="{750E4330-3F02-4775-A6C5-445000141D03}"/>
    <cellStyle name="Normal_simulering skalbyte" xfId="3" xr:uid="{D3E5F4EB-679B-4AEB-B4EC-DF4CC866BE8D}"/>
    <cellStyle name="Normal_test3" xfId="5" xr:uid="{F40A71F8-FE58-46F7-ABF9-107384BDA6E6}"/>
    <cellStyle name="Procent" xfId="1" builtinId="5"/>
    <cellStyle name="Tusental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0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1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5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6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7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8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9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0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1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3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4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5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6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8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9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0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1.xml"/></Relationships>
</file>

<file path=xl/charts/_rels/chart5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2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5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3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5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4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5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5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5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6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5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7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6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8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6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9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6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0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6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1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6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2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6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3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4.xml"/></Relationships>
</file>

<file path=xl/charts/_rels/chart6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5.xml"/></Relationships>
</file>

<file path=xl/charts/_rels/chart6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'1. Figurer till huvudtext'!$S$48</c:f>
              <c:strCache>
                <c:ptCount val="1"/>
                <c:pt idx="0">
                  <c:v>Elever med svensk bakgrund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'1. Figurer till huvudtext'!$T$47:$AK$47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'1. Figurer till huvudtext'!$T$48:$AK$48</c:f>
              <c:numCache>
                <c:formatCode>0.0%</c:formatCode>
                <c:ptCount val="18"/>
                <c:pt idx="0">
                  <c:v>0.18131008132525561</c:v>
                </c:pt>
                <c:pt idx="1">
                  <c:v>0.19053179067164644</c:v>
                </c:pt>
                <c:pt idx="2">
                  <c:v>0.19295304726031079</c:v>
                </c:pt>
                <c:pt idx="3">
                  <c:v>0.19717780579877212</c:v>
                </c:pt>
                <c:pt idx="4">
                  <c:v>0.19903167753827072</c:v>
                </c:pt>
                <c:pt idx="5">
                  <c:v>0.19435912851851767</c:v>
                </c:pt>
                <c:pt idx="6">
                  <c:v>0.19767944547237562</c:v>
                </c:pt>
                <c:pt idx="7">
                  <c:v>0.19872812685847979</c:v>
                </c:pt>
                <c:pt idx="8">
                  <c:v>0.19312417450745803</c:v>
                </c:pt>
                <c:pt idx="9">
                  <c:v>0.19629123159065842</c:v>
                </c:pt>
                <c:pt idx="10">
                  <c:v>0.19923094452216861</c:v>
                </c:pt>
                <c:pt idx="11">
                  <c:v>0.20610966198116809</c:v>
                </c:pt>
                <c:pt idx="12">
                  <c:v>0.20803470937985558</c:v>
                </c:pt>
                <c:pt idx="13">
                  <c:v>0.20909702132448041</c:v>
                </c:pt>
                <c:pt idx="14">
                  <c:v>0.20945185916154133</c:v>
                </c:pt>
                <c:pt idx="15">
                  <c:v>0.21296493097899205</c:v>
                </c:pt>
                <c:pt idx="16">
                  <c:v>0.2109937842744313</c:v>
                </c:pt>
                <c:pt idx="17">
                  <c:v>0.21660325214931181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EC-4A36-AF2F-494D38F5B4D3}"/>
            </c:ext>
          </c:extLst>
        </c:ser>
        <c:ser>
          <c:idx val="1"/>
          <c:order val="1"/>
          <c:tx>
            <c:strRef>
              <c:f>'1. Figurer till huvudtext'!$S$49</c:f>
              <c:strCache>
                <c:ptCount val="1"/>
                <c:pt idx="0">
                  <c:v>Elever födda i Sverige med utländsk bakgrund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numRef>
              <c:f>'1. Figurer till huvudtext'!$T$47:$AK$47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'1. Figurer till huvudtext'!$T$49:$AK$49</c:f>
              <c:numCache>
                <c:formatCode>0.0%</c:formatCode>
                <c:ptCount val="18"/>
                <c:pt idx="0">
                  <c:v>9.6710449731909273E-2</c:v>
                </c:pt>
                <c:pt idx="1">
                  <c:v>0.10705570173433111</c:v>
                </c:pt>
                <c:pt idx="2">
                  <c:v>0.10447897262771895</c:v>
                </c:pt>
                <c:pt idx="3">
                  <c:v>0.10944377037308253</c:v>
                </c:pt>
                <c:pt idx="4">
                  <c:v>0.11588112562337945</c:v>
                </c:pt>
                <c:pt idx="5">
                  <c:v>0.11157633596533303</c:v>
                </c:pt>
                <c:pt idx="6">
                  <c:v>0.12044015296350719</c:v>
                </c:pt>
                <c:pt idx="7">
                  <c:v>0.11111820850781307</c:v>
                </c:pt>
                <c:pt idx="8">
                  <c:v>0.11719644878187004</c:v>
                </c:pt>
                <c:pt idx="9">
                  <c:v>0.11476229070357927</c:v>
                </c:pt>
                <c:pt idx="10">
                  <c:v>0.11208514128197843</c:v>
                </c:pt>
                <c:pt idx="11">
                  <c:v>0.12981608162947994</c:v>
                </c:pt>
                <c:pt idx="12">
                  <c:v>0.12219190370883896</c:v>
                </c:pt>
                <c:pt idx="13">
                  <c:v>0.13661139025805469</c:v>
                </c:pt>
                <c:pt idx="14">
                  <c:v>0.11185530558016858</c:v>
                </c:pt>
                <c:pt idx="15">
                  <c:v>0.13086389810357732</c:v>
                </c:pt>
                <c:pt idx="16">
                  <c:v>0.13377862609845428</c:v>
                </c:pt>
                <c:pt idx="17">
                  <c:v>0.12894650860738036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EC-4A36-AF2F-494D38F5B4D3}"/>
            </c:ext>
          </c:extLst>
        </c:ser>
        <c:ser>
          <c:idx val="2"/>
          <c:order val="2"/>
          <c:tx>
            <c:strRef>
              <c:f>'1. Figurer till huvudtext'!$S$50</c:f>
              <c:strCache>
                <c:ptCount val="1"/>
                <c:pt idx="0">
                  <c:v>Elever födda utomlands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diamond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'1. Figurer till huvudtext'!$T$47:$AK$47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'1. Figurer till huvudtext'!$T$50:$AK$50</c:f>
              <c:numCache>
                <c:formatCode>0.0%</c:formatCode>
                <c:ptCount val="18"/>
                <c:pt idx="0">
                  <c:v>6.060915924457342E-2</c:v>
                </c:pt>
                <c:pt idx="1">
                  <c:v>8.0274684531827872E-2</c:v>
                </c:pt>
                <c:pt idx="2">
                  <c:v>9.4133599888401379E-2</c:v>
                </c:pt>
                <c:pt idx="3">
                  <c:v>0.12510063551827971</c:v>
                </c:pt>
                <c:pt idx="4">
                  <c:v>0.11897048280186977</c:v>
                </c:pt>
                <c:pt idx="5">
                  <c:v>0.14098692643834376</c:v>
                </c:pt>
                <c:pt idx="6">
                  <c:v>0.14813594065561214</c:v>
                </c:pt>
                <c:pt idx="7">
                  <c:v>0.14750889157495153</c:v>
                </c:pt>
                <c:pt idx="8">
                  <c:v>0.16111580621189284</c:v>
                </c:pt>
                <c:pt idx="9">
                  <c:v>0.17237775847098794</c:v>
                </c:pt>
                <c:pt idx="10">
                  <c:v>0.16650346515814107</c:v>
                </c:pt>
                <c:pt idx="11">
                  <c:v>0.17313636451457534</c:v>
                </c:pt>
                <c:pt idx="12">
                  <c:v>0.17397210534345359</c:v>
                </c:pt>
                <c:pt idx="13">
                  <c:v>0.18271056678146769</c:v>
                </c:pt>
                <c:pt idx="14">
                  <c:v>0.19509306673184307</c:v>
                </c:pt>
                <c:pt idx="15">
                  <c:v>0.19540039099404263</c:v>
                </c:pt>
                <c:pt idx="16">
                  <c:v>0.22188373043472251</c:v>
                </c:pt>
                <c:pt idx="17">
                  <c:v>0.22256321541064661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EC-4A36-AF2F-494D38F5B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476672"/>
        <c:axId val="234478208"/>
      </c:lineChart>
      <c:catAx>
        <c:axId val="234476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4478208"/>
        <c:crosses val="autoZero"/>
        <c:auto val="1"/>
        <c:lblAlgn val="ctr"/>
        <c:lblOffset val="100"/>
        <c:noMultiLvlLbl val="0"/>
      </c:catAx>
      <c:valAx>
        <c:axId val="234478208"/>
        <c:scaling>
          <c:orientation val="minMax"/>
          <c:max val="0.24000000000000002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234476672"/>
        <c:crosses val="autoZero"/>
        <c:crossBetween val="between"/>
        <c:majorUnit val="2.0000000000000004E-2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'1. Figurer till huvudtext'!$S$332</c:f>
              <c:strCache>
                <c:ptCount val="1"/>
                <c:pt idx="0">
                  <c:v>elevgrupp A (mest fördelaktig socioekonomisk bakgrund)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diamond"/>
            <c:size val="8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'1. Figurer till huvudtext'!$T$331:$V$331</c:f>
              <c:strCache>
                <c:ptCount val="3"/>
                <c:pt idx="0">
                  <c:v>C-skola</c:v>
                </c:pt>
                <c:pt idx="1">
                  <c:v>B-skola</c:v>
                </c:pt>
                <c:pt idx="2">
                  <c:v>A-skola</c:v>
                </c:pt>
              </c:strCache>
            </c:strRef>
          </c:cat>
          <c:val>
            <c:numRef>
              <c:f>'1. Figurer till huvudtext'!$T$332:$V$332</c:f>
              <c:numCache>
                <c:formatCode>0</c:formatCode>
                <c:ptCount val="3"/>
                <c:pt idx="0">
                  <c:v>247.67223382045944</c:v>
                </c:pt>
                <c:pt idx="1">
                  <c:v>250.14229387103148</c:v>
                </c:pt>
                <c:pt idx="2">
                  <c:v>260.84354894800998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01-4867-90F0-DF4B55564195}"/>
            </c:ext>
          </c:extLst>
        </c:ser>
        <c:ser>
          <c:idx val="1"/>
          <c:order val="1"/>
          <c:tx>
            <c:strRef>
              <c:f>'1. Figurer till huvudtext'!$S$333</c:f>
              <c:strCache>
                <c:ptCount val="1"/>
                <c:pt idx="0">
                  <c:v>elevgrupp B (genomsnittlig socioekonomisk bakgrund)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'1. Figurer till huvudtext'!$T$331:$V$331</c:f>
              <c:strCache>
                <c:ptCount val="3"/>
                <c:pt idx="0">
                  <c:v>C-skola</c:v>
                </c:pt>
                <c:pt idx="1">
                  <c:v>B-skola</c:v>
                </c:pt>
                <c:pt idx="2">
                  <c:v>A-skola</c:v>
                </c:pt>
              </c:strCache>
            </c:strRef>
          </c:cat>
          <c:val>
            <c:numRef>
              <c:f>'1. Figurer till huvudtext'!$T$333:$V$333</c:f>
              <c:numCache>
                <c:formatCode>0</c:formatCode>
                <c:ptCount val="3"/>
                <c:pt idx="0">
                  <c:v>213.79535225498367</c:v>
                </c:pt>
                <c:pt idx="1">
                  <c:v>217.55684242655343</c:v>
                </c:pt>
                <c:pt idx="2">
                  <c:v>231.41601227621445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01-4867-90F0-DF4B55564195}"/>
            </c:ext>
          </c:extLst>
        </c:ser>
        <c:ser>
          <c:idx val="2"/>
          <c:order val="2"/>
          <c:tx>
            <c:strRef>
              <c:f>'1. Figurer till huvudtext'!$S$334</c:f>
              <c:strCache>
                <c:ptCount val="1"/>
                <c:pt idx="0">
                  <c:v>elevgrupp C (minst fördelaktig socioekonomisk bakgrund)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strRef>
              <c:f>'1. Figurer till huvudtext'!$T$331:$V$331</c:f>
              <c:strCache>
                <c:ptCount val="3"/>
                <c:pt idx="0">
                  <c:v>C-skola</c:v>
                </c:pt>
                <c:pt idx="1">
                  <c:v>B-skola</c:v>
                </c:pt>
                <c:pt idx="2">
                  <c:v>A-skola</c:v>
                </c:pt>
              </c:strCache>
            </c:strRef>
          </c:cat>
          <c:val>
            <c:numRef>
              <c:f>'1. Figurer till huvudtext'!$T$334:$V$334</c:f>
              <c:numCache>
                <c:formatCode>0</c:formatCode>
                <c:ptCount val="3"/>
                <c:pt idx="0">
                  <c:v>169.81420196671723</c:v>
                </c:pt>
                <c:pt idx="1">
                  <c:v>179.15909516672892</c:v>
                </c:pt>
                <c:pt idx="2">
                  <c:v>198.54680256527703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F18-462F-9F3D-546593795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031808"/>
        <c:axId val="237033344"/>
      </c:lineChart>
      <c:catAx>
        <c:axId val="23703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7033344"/>
        <c:crosses val="autoZero"/>
        <c:auto val="1"/>
        <c:lblAlgn val="ctr"/>
        <c:lblOffset val="100"/>
        <c:noMultiLvlLbl val="0"/>
      </c:catAx>
      <c:valAx>
        <c:axId val="237033344"/>
        <c:scaling>
          <c:orientation val="minMax"/>
          <c:max val="270"/>
          <c:min val="15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37031808"/>
        <c:crosses val="autoZero"/>
        <c:crossBetween val="between"/>
        <c:majorUnit val="1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'1. Figurer till huvudtext'!$S$365</c:f>
              <c:strCache>
                <c:ptCount val="1"/>
                <c:pt idx="0">
                  <c:v>elevgrupp C (minst fördelaktig socioekonomisk bakgrund)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'1. Figurer till huvudtext'!$T$364:$AK$364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'1. Figurer till huvudtext'!$T$365:$AK$365</c:f>
              <c:numCache>
                <c:formatCode>0</c:formatCode>
                <c:ptCount val="18"/>
                <c:pt idx="0">
                  <c:v>2.1639350908048982</c:v>
                </c:pt>
                <c:pt idx="1">
                  <c:v>8.5561486878970925</c:v>
                </c:pt>
                <c:pt idx="2">
                  <c:v>9.6526563612096368</c:v>
                </c:pt>
                <c:pt idx="3">
                  <c:v>10.741820877442194</c:v>
                </c:pt>
                <c:pt idx="4">
                  <c:v>15.302330630688459</c:v>
                </c:pt>
                <c:pt idx="5">
                  <c:v>13.387219036523419</c:v>
                </c:pt>
                <c:pt idx="6">
                  <c:v>14.142082771809868</c:v>
                </c:pt>
                <c:pt idx="7">
                  <c:v>15.901931493493066</c:v>
                </c:pt>
                <c:pt idx="8">
                  <c:v>16.633760491201912</c:v>
                </c:pt>
                <c:pt idx="9">
                  <c:v>15.133989179351914</c:v>
                </c:pt>
                <c:pt idx="10">
                  <c:v>16.601096542345573</c:v>
                </c:pt>
                <c:pt idx="11">
                  <c:v>23.105097331756042</c:v>
                </c:pt>
                <c:pt idx="12">
                  <c:v>24.321890603131436</c:v>
                </c:pt>
                <c:pt idx="13">
                  <c:v>22.288871263281294</c:v>
                </c:pt>
                <c:pt idx="14">
                  <c:v>24.698809889067576</c:v>
                </c:pt>
                <c:pt idx="15">
                  <c:v>27.546633663760105</c:v>
                </c:pt>
                <c:pt idx="16">
                  <c:v>26.239468414110007</c:v>
                </c:pt>
                <c:pt idx="17">
                  <c:v>28.732600598559799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4F-40A5-AA2E-814C64154A85}"/>
            </c:ext>
          </c:extLst>
        </c:ser>
        <c:ser>
          <c:idx val="1"/>
          <c:order val="1"/>
          <c:tx>
            <c:strRef>
              <c:f>'1. Figurer till huvudtext'!$S$366</c:f>
              <c:strCache>
                <c:ptCount val="1"/>
                <c:pt idx="0">
                  <c:v>elevgrupp B (genomsnittlig socioekonomisk bakgrund)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'1. Figurer till huvudtext'!$T$364:$AK$364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'1. Figurer till huvudtext'!$T$366:$AK$366</c:f>
              <c:numCache>
                <c:formatCode>0</c:formatCode>
                <c:ptCount val="18"/>
                <c:pt idx="0">
                  <c:v>1.8818936651047693</c:v>
                </c:pt>
                <c:pt idx="1">
                  <c:v>5.1763303268954814</c:v>
                </c:pt>
                <c:pt idx="2">
                  <c:v>5.5663336952671614</c:v>
                </c:pt>
                <c:pt idx="3">
                  <c:v>8.0371306774277684</c:v>
                </c:pt>
                <c:pt idx="4">
                  <c:v>10.324951007998209</c:v>
                </c:pt>
                <c:pt idx="5">
                  <c:v>9.1793802739364025</c:v>
                </c:pt>
                <c:pt idx="6">
                  <c:v>12.001948022276991</c:v>
                </c:pt>
                <c:pt idx="7">
                  <c:v>12.240455247724157</c:v>
                </c:pt>
                <c:pt idx="8">
                  <c:v>11.419676853779691</c:v>
                </c:pt>
                <c:pt idx="9">
                  <c:v>11.478594453198582</c:v>
                </c:pt>
                <c:pt idx="10">
                  <c:v>13.230947485858337</c:v>
                </c:pt>
                <c:pt idx="11">
                  <c:v>14.829716043153553</c:v>
                </c:pt>
                <c:pt idx="12">
                  <c:v>15.158311202137327</c:v>
                </c:pt>
                <c:pt idx="13">
                  <c:v>16.127819748108124</c:v>
                </c:pt>
                <c:pt idx="14">
                  <c:v>17.661464663098116</c:v>
                </c:pt>
                <c:pt idx="15">
                  <c:v>15.046438386378412</c:v>
                </c:pt>
                <c:pt idx="16">
                  <c:v>17.363070374314162</c:v>
                </c:pt>
                <c:pt idx="17">
                  <c:v>17.620660021230776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4F-40A5-AA2E-814C64154A85}"/>
            </c:ext>
          </c:extLst>
        </c:ser>
        <c:ser>
          <c:idx val="2"/>
          <c:order val="2"/>
          <c:tx>
            <c:strRef>
              <c:f>'1. Figurer till huvudtext'!$S$367</c:f>
              <c:strCache>
                <c:ptCount val="1"/>
                <c:pt idx="0">
                  <c:v>elevgrupp A (mest fördelaktig socioekonomisk bakgrund)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'1. Figurer till huvudtext'!$T$364:$AK$364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'1. Figurer till huvudtext'!$T$367:$AK$367</c:f>
              <c:numCache>
                <c:formatCode>0</c:formatCode>
                <c:ptCount val="18"/>
                <c:pt idx="0">
                  <c:v>2.0747193183694037</c:v>
                </c:pt>
                <c:pt idx="1">
                  <c:v>5.6275784242973828</c:v>
                </c:pt>
                <c:pt idx="2">
                  <c:v>6.0647384591231628</c:v>
                </c:pt>
                <c:pt idx="3">
                  <c:v>5.9084870585183182</c:v>
                </c:pt>
                <c:pt idx="4">
                  <c:v>11.438399105282457</c:v>
                </c:pt>
                <c:pt idx="5">
                  <c:v>9.3819017930919983</c:v>
                </c:pt>
                <c:pt idx="6">
                  <c:v>10.581199072565994</c:v>
                </c:pt>
                <c:pt idx="7">
                  <c:v>9.304535493725524</c:v>
                </c:pt>
                <c:pt idx="8">
                  <c:v>9.8221683064322747</c:v>
                </c:pt>
                <c:pt idx="9">
                  <c:v>9.0525156372136166</c:v>
                </c:pt>
                <c:pt idx="10">
                  <c:v>10.797127732882046</c:v>
                </c:pt>
                <c:pt idx="11">
                  <c:v>13.740291967556828</c:v>
                </c:pt>
                <c:pt idx="12">
                  <c:v>12.506500763607107</c:v>
                </c:pt>
                <c:pt idx="13">
                  <c:v>13.908092034958457</c:v>
                </c:pt>
                <c:pt idx="14">
                  <c:v>14.465588395044421</c:v>
                </c:pt>
                <c:pt idx="15">
                  <c:v>10.565679561949764</c:v>
                </c:pt>
                <c:pt idx="16">
                  <c:v>12.567363878128987</c:v>
                </c:pt>
                <c:pt idx="17">
                  <c:v>13.171315127550542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4F-40A5-AA2E-814C64154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798616"/>
        <c:axId val="369804520"/>
      </c:lineChart>
      <c:catAx>
        <c:axId val="369798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69804520"/>
        <c:crosses val="autoZero"/>
        <c:auto val="1"/>
        <c:lblAlgn val="ctr"/>
        <c:lblOffset val="100"/>
        <c:noMultiLvlLbl val="0"/>
      </c:catAx>
      <c:valAx>
        <c:axId val="369804520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69798616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'3. Figurer till bilaga'!$S$11</c:f>
              <c:strCache>
                <c:ptCount val="1"/>
                <c:pt idx="0">
                  <c:v>Q1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'3. Figurer till bilaga'!$T$10:$AK$10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'3. Figurer till bilaga'!$T$11:$AK$11</c:f>
              <c:numCache>
                <c:formatCode>0</c:formatCode>
                <c:ptCount val="18"/>
                <c:pt idx="0">
                  <c:v>238.1688207587826</c:v>
                </c:pt>
                <c:pt idx="1">
                  <c:v>217.20279940977517</c:v>
                </c:pt>
                <c:pt idx="2">
                  <c:v>224.56785146360789</c:v>
                </c:pt>
                <c:pt idx="3">
                  <c:v>231.02535042424702</c:v>
                </c:pt>
                <c:pt idx="4">
                  <c:v>241.36983419227835</c:v>
                </c:pt>
                <c:pt idx="5">
                  <c:v>249.93950889972407</c:v>
                </c:pt>
                <c:pt idx="6">
                  <c:v>260.8648738320116</c:v>
                </c:pt>
                <c:pt idx="7">
                  <c:v>268.06373120728972</c:v>
                </c:pt>
                <c:pt idx="8">
                  <c:v>276.0681634138972</c:v>
                </c:pt>
                <c:pt idx="9">
                  <c:v>282.30423514876281</c:v>
                </c:pt>
                <c:pt idx="10">
                  <c:v>285.60793270119183</c:v>
                </c:pt>
                <c:pt idx="11">
                  <c:v>279.87883090952062</c:v>
                </c:pt>
                <c:pt idx="12">
                  <c:v>277.05663746805266</c:v>
                </c:pt>
                <c:pt idx="13">
                  <c:v>269.99461997213797</c:v>
                </c:pt>
                <c:pt idx="14">
                  <c:v>263.25478644577021</c:v>
                </c:pt>
                <c:pt idx="15">
                  <c:v>257.42618007839718</c:v>
                </c:pt>
                <c:pt idx="16">
                  <c:v>251.00542845881191</c:v>
                </c:pt>
                <c:pt idx="17">
                  <c:v>241.86051697734774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C5-488F-A866-56CDD6BCB13B}"/>
            </c:ext>
          </c:extLst>
        </c:ser>
        <c:ser>
          <c:idx val="1"/>
          <c:order val="1"/>
          <c:tx>
            <c:strRef>
              <c:f>'3. Figurer till bilaga'!$S$12</c:f>
              <c:strCache>
                <c:ptCount val="1"/>
                <c:pt idx="0">
                  <c:v>Q2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'3. Figurer till bilaga'!$T$10:$AK$10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'3. Figurer till bilaga'!$T$12:$AK$12</c:f>
              <c:numCache>
                <c:formatCode>0</c:formatCode>
                <c:ptCount val="18"/>
                <c:pt idx="0">
                  <c:v>394.36136052497625</c:v>
                </c:pt>
                <c:pt idx="1">
                  <c:v>394.01428872123694</c:v>
                </c:pt>
                <c:pt idx="2">
                  <c:v>405.44186467333333</c:v>
                </c:pt>
                <c:pt idx="3">
                  <c:v>416.66880440279527</c:v>
                </c:pt>
                <c:pt idx="4">
                  <c:v>430.35944917971926</c:v>
                </c:pt>
                <c:pt idx="5">
                  <c:v>443.17877631392503</c:v>
                </c:pt>
                <c:pt idx="6">
                  <c:v>457.46544673770205</c:v>
                </c:pt>
                <c:pt idx="7">
                  <c:v>469.76654679942493</c:v>
                </c:pt>
                <c:pt idx="8">
                  <c:v>482.54445221256935</c:v>
                </c:pt>
                <c:pt idx="9">
                  <c:v>493.29459116411726</c:v>
                </c:pt>
                <c:pt idx="10">
                  <c:v>503.89915000828449</c:v>
                </c:pt>
                <c:pt idx="11">
                  <c:v>509.93974635742808</c:v>
                </c:pt>
                <c:pt idx="12">
                  <c:v>520.00672197218876</c:v>
                </c:pt>
                <c:pt idx="13">
                  <c:v>523.42780293144165</c:v>
                </c:pt>
                <c:pt idx="14">
                  <c:v>529.46190138475379</c:v>
                </c:pt>
                <c:pt idx="15">
                  <c:v>534.88438556341907</c:v>
                </c:pt>
                <c:pt idx="16">
                  <c:v>543.04553184913595</c:v>
                </c:pt>
                <c:pt idx="17">
                  <c:v>538.21043092366688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C5-488F-A866-56CDD6BCB13B}"/>
            </c:ext>
          </c:extLst>
        </c:ser>
        <c:ser>
          <c:idx val="2"/>
          <c:order val="2"/>
          <c:tx>
            <c:strRef>
              <c:f>'3. Figurer till bilaga'!$S$13</c:f>
              <c:strCache>
                <c:ptCount val="1"/>
                <c:pt idx="0">
                  <c:v>Q3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'3. Figurer till bilaga'!$T$10:$AK$10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'3. Figurer till bilaga'!$T$13:$AK$13</c:f>
              <c:numCache>
                <c:formatCode>0</c:formatCode>
                <c:ptCount val="18"/>
                <c:pt idx="0">
                  <c:v>481.60667292990502</c:v>
                </c:pt>
                <c:pt idx="1">
                  <c:v>486.8022462986554</c:v>
                </c:pt>
                <c:pt idx="2">
                  <c:v>501.33643029852163</c:v>
                </c:pt>
                <c:pt idx="3">
                  <c:v>513.40628474455912</c:v>
                </c:pt>
                <c:pt idx="4">
                  <c:v>529.2481973242659</c:v>
                </c:pt>
                <c:pt idx="5">
                  <c:v>543.68566073850502</c:v>
                </c:pt>
                <c:pt idx="6">
                  <c:v>558.02471867335373</c:v>
                </c:pt>
                <c:pt idx="7">
                  <c:v>572.44748972630111</c:v>
                </c:pt>
                <c:pt idx="8">
                  <c:v>587.01631594915557</c:v>
                </c:pt>
                <c:pt idx="9">
                  <c:v>599.98991252313499</c:v>
                </c:pt>
                <c:pt idx="10">
                  <c:v>614.71867824315393</c:v>
                </c:pt>
                <c:pt idx="11">
                  <c:v>626.53222308701902</c:v>
                </c:pt>
                <c:pt idx="12">
                  <c:v>641.58751201259463</c:v>
                </c:pt>
                <c:pt idx="13">
                  <c:v>650.37321630585836</c:v>
                </c:pt>
                <c:pt idx="14">
                  <c:v>662.92581165036381</c:v>
                </c:pt>
                <c:pt idx="15">
                  <c:v>675.47977815379932</c:v>
                </c:pt>
                <c:pt idx="16">
                  <c:v>691.85916686994574</c:v>
                </c:pt>
                <c:pt idx="17">
                  <c:v>685.17731732556024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C5-488F-A866-56CDD6BCB13B}"/>
            </c:ext>
          </c:extLst>
        </c:ser>
        <c:ser>
          <c:idx val="3"/>
          <c:order val="3"/>
          <c:tx>
            <c:strRef>
              <c:f>'3. Figurer till bilaga'!$S$14</c:f>
              <c:strCache>
                <c:ptCount val="1"/>
                <c:pt idx="0">
                  <c:v>Q4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'3. Figurer till bilaga'!$T$10:$AK$10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'3. Figurer till bilaga'!$T$14:$AK$14</c:f>
              <c:numCache>
                <c:formatCode>0</c:formatCode>
                <c:ptCount val="18"/>
                <c:pt idx="0">
                  <c:v>700.13666423497364</c:v>
                </c:pt>
                <c:pt idx="1">
                  <c:v>708.54758989601203</c:v>
                </c:pt>
                <c:pt idx="2">
                  <c:v>732.6198871806273</c:v>
                </c:pt>
                <c:pt idx="3">
                  <c:v>757.56457183617454</c:v>
                </c:pt>
                <c:pt idx="4">
                  <c:v>786.90353133463339</c:v>
                </c:pt>
                <c:pt idx="5">
                  <c:v>809.42576662588795</c:v>
                </c:pt>
                <c:pt idx="6">
                  <c:v>836.60216590009804</c:v>
                </c:pt>
                <c:pt idx="7">
                  <c:v>863.51685922962861</c:v>
                </c:pt>
                <c:pt idx="8">
                  <c:v>887.06682233178378</c:v>
                </c:pt>
                <c:pt idx="9">
                  <c:v>913.50825487530949</c:v>
                </c:pt>
                <c:pt idx="10">
                  <c:v>941.70568469493742</c:v>
                </c:pt>
                <c:pt idx="11">
                  <c:v>968.52418384138707</c:v>
                </c:pt>
                <c:pt idx="12">
                  <c:v>989.95848535400478</c:v>
                </c:pt>
                <c:pt idx="13">
                  <c:v>1016.2840222439029</c:v>
                </c:pt>
                <c:pt idx="14">
                  <c:v>1038.320210484648</c:v>
                </c:pt>
                <c:pt idx="15">
                  <c:v>1065.976750973736</c:v>
                </c:pt>
                <c:pt idx="16">
                  <c:v>1095.2346717373709</c:v>
                </c:pt>
                <c:pt idx="17">
                  <c:v>1078.7003367926641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C5-488F-A866-56CDD6BCB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5679752"/>
        <c:axId val="865680080"/>
      </c:lineChart>
      <c:catAx>
        <c:axId val="865679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65680080"/>
        <c:crosses val="autoZero"/>
        <c:auto val="1"/>
        <c:lblAlgn val="ctr"/>
        <c:lblOffset val="100"/>
        <c:noMultiLvlLbl val="0"/>
      </c:catAx>
      <c:valAx>
        <c:axId val="865680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65679752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'3. Figurer till bilaga'!$T$44</c:f>
              <c:strCache>
                <c:ptCount val="1"/>
                <c:pt idx="0">
                  <c:v>U0 oviktat</c:v>
                </c:pt>
              </c:strCache>
            </c:strRef>
          </c:tx>
          <c:marker>
            <c:symbol val="none"/>
          </c:marker>
          <c:cat>
            <c:strRef>
              <c:f>'3. Figurer till bilaga'!$S$45:$S$74</c:f>
              <c:strCache>
                <c:ptCount val="30"/>
                <c:pt idx="0">
                  <c:v>rep1</c:v>
                </c:pt>
                <c:pt idx="1">
                  <c:v>rep2</c:v>
                </c:pt>
                <c:pt idx="2">
                  <c:v>rep3</c:v>
                </c:pt>
                <c:pt idx="3">
                  <c:v>rep4</c:v>
                </c:pt>
                <c:pt idx="4">
                  <c:v>rep5</c:v>
                </c:pt>
                <c:pt idx="5">
                  <c:v>rep6</c:v>
                </c:pt>
                <c:pt idx="6">
                  <c:v>rep7</c:v>
                </c:pt>
                <c:pt idx="7">
                  <c:v>rep8</c:v>
                </c:pt>
                <c:pt idx="8">
                  <c:v>rep9</c:v>
                </c:pt>
                <c:pt idx="9">
                  <c:v>rep10</c:v>
                </c:pt>
                <c:pt idx="10">
                  <c:v>rep11</c:v>
                </c:pt>
                <c:pt idx="11">
                  <c:v>rep12</c:v>
                </c:pt>
                <c:pt idx="12">
                  <c:v>rep13</c:v>
                </c:pt>
                <c:pt idx="13">
                  <c:v>rep14</c:v>
                </c:pt>
                <c:pt idx="14">
                  <c:v>rep15</c:v>
                </c:pt>
                <c:pt idx="15">
                  <c:v>rep16</c:v>
                </c:pt>
                <c:pt idx="16">
                  <c:v>rep17</c:v>
                </c:pt>
                <c:pt idx="17">
                  <c:v>rep18</c:v>
                </c:pt>
                <c:pt idx="18">
                  <c:v>rep19</c:v>
                </c:pt>
                <c:pt idx="19">
                  <c:v>rep20</c:v>
                </c:pt>
                <c:pt idx="20">
                  <c:v>rep21</c:v>
                </c:pt>
                <c:pt idx="21">
                  <c:v>rep22</c:v>
                </c:pt>
                <c:pt idx="22">
                  <c:v>rep23</c:v>
                </c:pt>
                <c:pt idx="23">
                  <c:v>rep24</c:v>
                </c:pt>
                <c:pt idx="24">
                  <c:v>rep25</c:v>
                </c:pt>
                <c:pt idx="25">
                  <c:v>rep26</c:v>
                </c:pt>
                <c:pt idx="26">
                  <c:v>rep27</c:v>
                </c:pt>
                <c:pt idx="27">
                  <c:v>rep28</c:v>
                </c:pt>
                <c:pt idx="28">
                  <c:v>rep29</c:v>
                </c:pt>
                <c:pt idx="29">
                  <c:v>rep30</c:v>
                </c:pt>
              </c:strCache>
            </c:strRef>
          </c:cat>
          <c:val>
            <c:numRef>
              <c:f>'3. Figurer till bilaga'!$T$45:$T$74</c:f>
              <c:numCache>
                <c:formatCode>0.0%</c:formatCode>
                <c:ptCount val="30"/>
                <c:pt idx="0">
                  <c:v>8.0937213645836947E-2</c:v>
                </c:pt>
                <c:pt idx="1">
                  <c:v>8.0937213645836947E-2</c:v>
                </c:pt>
                <c:pt idx="2">
                  <c:v>8.0937213645836947E-2</c:v>
                </c:pt>
                <c:pt idx="3">
                  <c:v>8.0937213645836947E-2</c:v>
                </c:pt>
                <c:pt idx="4">
                  <c:v>8.0937213645836947E-2</c:v>
                </c:pt>
                <c:pt idx="5">
                  <c:v>8.0937213645836947E-2</c:v>
                </c:pt>
                <c:pt idx="6">
                  <c:v>8.0937213645836947E-2</c:v>
                </c:pt>
                <c:pt idx="7">
                  <c:v>8.0937213645836947E-2</c:v>
                </c:pt>
                <c:pt idx="8">
                  <c:v>8.0937213645836947E-2</c:v>
                </c:pt>
                <c:pt idx="9">
                  <c:v>8.0937213645836947E-2</c:v>
                </c:pt>
                <c:pt idx="10">
                  <c:v>8.0937213645836947E-2</c:v>
                </c:pt>
                <c:pt idx="11">
                  <c:v>8.0937213645836947E-2</c:v>
                </c:pt>
                <c:pt idx="12">
                  <c:v>8.0937213645836947E-2</c:v>
                </c:pt>
                <c:pt idx="13">
                  <c:v>8.0937213645836947E-2</c:v>
                </c:pt>
                <c:pt idx="14">
                  <c:v>8.0937213645836947E-2</c:v>
                </c:pt>
                <c:pt idx="15">
                  <c:v>8.0937213645836947E-2</c:v>
                </c:pt>
                <c:pt idx="16">
                  <c:v>8.0937213645836947E-2</c:v>
                </c:pt>
                <c:pt idx="17">
                  <c:v>8.0937213645836947E-2</c:v>
                </c:pt>
                <c:pt idx="18">
                  <c:v>8.0937213645836947E-2</c:v>
                </c:pt>
                <c:pt idx="19">
                  <c:v>8.0937213645836947E-2</c:v>
                </c:pt>
                <c:pt idx="20">
                  <c:v>8.0937213645836947E-2</c:v>
                </c:pt>
                <c:pt idx="21">
                  <c:v>8.0937213645836947E-2</c:v>
                </c:pt>
                <c:pt idx="22">
                  <c:v>8.0937213645836947E-2</c:v>
                </c:pt>
                <c:pt idx="23">
                  <c:v>8.0937213645836947E-2</c:v>
                </c:pt>
                <c:pt idx="24">
                  <c:v>8.0937213645836947E-2</c:v>
                </c:pt>
                <c:pt idx="25">
                  <c:v>8.0937213645836947E-2</c:v>
                </c:pt>
                <c:pt idx="26">
                  <c:v>8.0937213645836947E-2</c:v>
                </c:pt>
                <c:pt idx="27">
                  <c:v>8.0937213645836947E-2</c:v>
                </c:pt>
                <c:pt idx="28">
                  <c:v>8.0937213645836947E-2</c:v>
                </c:pt>
                <c:pt idx="29">
                  <c:v>8.0937213645836947E-2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AF-468D-9A9A-834B1079A3A0}"/>
            </c:ext>
          </c:extLst>
        </c:ser>
        <c:ser>
          <c:idx val="1"/>
          <c:order val="1"/>
          <c:tx>
            <c:strRef>
              <c:f>'3. Figurer till bilaga'!$U$44</c:f>
              <c:strCache>
                <c:ptCount val="1"/>
                <c:pt idx="0">
                  <c:v>replikat oviktat</c:v>
                </c:pt>
              </c:strCache>
            </c:strRef>
          </c:tx>
          <c:marker>
            <c:symbol val="none"/>
          </c:marker>
          <c:cat>
            <c:strRef>
              <c:f>'3. Figurer till bilaga'!$S$45:$S$74</c:f>
              <c:strCache>
                <c:ptCount val="30"/>
                <c:pt idx="0">
                  <c:v>rep1</c:v>
                </c:pt>
                <c:pt idx="1">
                  <c:v>rep2</c:v>
                </c:pt>
                <c:pt idx="2">
                  <c:v>rep3</c:v>
                </c:pt>
                <c:pt idx="3">
                  <c:v>rep4</c:v>
                </c:pt>
                <c:pt idx="4">
                  <c:v>rep5</c:v>
                </c:pt>
                <c:pt idx="5">
                  <c:v>rep6</c:v>
                </c:pt>
                <c:pt idx="6">
                  <c:v>rep7</c:v>
                </c:pt>
                <c:pt idx="7">
                  <c:v>rep8</c:v>
                </c:pt>
                <c:pt idx="8">
                  <c:v>rep9</c:v>
                </c:pt>
                <c:pt idx="9">
                  <c:v>rep10</c:v>
                </c:pt>
                <c:pt idx="10">
                  <c:v>rep11</c:v>
                </c:pt>
                <c:pt idx="11">
                  <c:v>rep12</c:v>
                </c:pt>
                <c:pt idx="12">
                  <c:v>rep13</c:v>
                </c:pt>
                <c:pt idx="13">
                  <c:v>rep14</c:v>
                </c:pt>
                <c:pt idx="14">
                  <c:v>rep15</c:v>
                </c:pt>
                <c:pt idx="15">
                  <c:v>rep16</c:v>
                </c:pt>
                <c:pt idx="16">
                  <c:v>rep17</c:v>
                </c:pt>
                <c:pt idx="17">
                  <c:v>rep18</c:v>
                </c:pt>
                <c:pt idx="18">
                  <c:v>rep19</c:v>
                </c:pt>
                <c:pt idx="19">
                  <c:v>rep20</c:v>
                </c:pt>
                <c:pt idx="20">
                  <c:v>rep21</c:v>
                </c:pt>
                <c:pt idx="21">
                  <c:v>rep22</c:v>
                </c:pt>
                <c:pt idx="22">
                  <c:v>rep23</c:v>
                </c:pt>
                <c:pt idx="23">
                  <c:v>rep24</c:v>
                </c:pt>
                <c:pt idx="24">
                  <c:v>rep25</c:v>
                </c:pt>
                <c:pt idx="25">
                  <c:v>rep26</c:v>
                </c:pt>
                <c:pt idx="26">
                  <c:v>rep27</c:v>
                </c:pt>
                <c:pt idx="27">
                  <c:v>rep28</c:v>
                </c:pt>
                <c:pt idx="28">
                  <c:v>rep29</c:v>
                </c:pt>
                <c:pt idx="29">
                  <c:v>rep30</c:v>
                </c:pt>
              </c:strCache>
            </c:strRef>
          </c:cat>
          <c:val>
            <c:numRef>
              <c:f>'3. Figurer till bilaga'!$U$45:$U$74</c:f>
              <c:numCache>
                <c:formatCode>0.0%</c:formatCode>
                <c:ptCount val="30"/>
                <c:pt idx="0">
                  <c:v>7.6668149121334225E-2</c:v>
                </c:pt>
                <c:pt idx="1">
                  <c:v>7.7616519713641932E-2</c:v>
                </c:pt>
                <c:pt idx="2">
                  <c:v>7.8704732594716123E-2</c:v>
                </c:pt>
                <c:pt idx="3">
                  <c:v>7.860140977903686E-2</c:v>
                </c:pt>
                <c:pt idx="4">
                  <c:v>7.7978689364992554E-2</c:v>
                </c:pt>
                <c:pt idx="5">
                  <c:v>7.9183309766531637E-2</c:v>
                </c:pt>
                <c:pt idx="6">
                  <c:v>7.7538362981772968E-2</c:v>
                </c:pt>
                <c:pt idx="7">
                  <c:v>7.7148300822244081E-2</c:v>
                </c:pt>
                <c:pt idx="8">
                  <c:v>7.8441779736167602E-2</c:v>
                </c:pt>
                <c:pt idx="9">
                  <c:v>7.8448644315371768E-2</c:v>
                </c:pt>
                <c:pt idx="10">
                  <c:v>7.8036416112117368E-2</c:v>
                </c:pt>
                <c:pt idx="11">
                  <c:v>7.6442859713570371E-2</c:v>
                </c:pt>
                <c:pt idx="12">
                  <c:v>7.9491609815419459E-2</c:v>
                </c:pt>
                <c:pt idx="13">
                  <c:v>7.8959762103753925E-2</c:v>
                </c:pt>
                <c:pt idx="14">
                  <c:v>7.8385124107712964E-2</c:v>
                </c:pt>
                <c:pt idx="15">
                  <c:v>7.6900272257823879E-2</c:v>
                </c:pt>
                <c:pt idx="16">
                  <c:v>7.9334680190612683E-2</c:v>
                </c:pt>
                <c:pt idx="17">
                  <c:v>7.6012956083083796E-2</c:v>
                </c:pt>
                <c:pt idx="18">
                  <c:v>7.8553368116689878E-2</c:v>
                </c:pt>
                <c:pt idx="19">
                  <c:v>7.9079856662718925E-2</c:v>
                </c:pt>
                <c:pt idx="20">
                  <c:v>7.6713250106393543E-2</c:v>
                </c:pt>
                <c:pt idx="21">
                  <c:v>7.7225503676743176E-2</c:v>
                </c:pt>
                <c:pt idx="22">
                  <c:v>7.5774316227161936E-2</c:v>
                </c:pt>
                <c:pt idx="23">
                  <c:v>7.6929673900752615E-2</c:v>
                </c:pt>
                <c:pt idx="24">
                  <c:v>7.9772486492614411E-2</c:v>
                </c:pt>
                <c:pt idx="25">
                  <c:v>7.5910876328834795E-2</c:v>
                </c:pt>
                <c:pt idx="26">
                  <c:v>7.8607500285643034E-2</c:v>
                </c:pt>
                <c:pt idx="27">
                  <c:v>7.5978008264520058E-2</c:v>
                </c:pt>
                <c:pt idx="28">
                  <c:v>7.7458337755131043E-2</c:v>
                </c:pt>
                <c:pt idx="29">
                  <c:v>7.7129367119602318E-2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AF-468D-9A9A-834B1079A3A0}"/>
            </c:ext>
          </c:extLst>
        </c:ser>
        <c:ser>
          <c:idx val="2"/>
          <c:order val="2"/>
          <c:tx>
            <c:strRef>
              <c:f>'3. Figurer till bilaga'!$V$44</c:f>
              <c:strCache>
                <c:ptCount val="1"/>
                <c:pt idx="0">
                  <c:v>U0 viktat</c:v>
                </c:pt>
              </c:strCache>
            </c:strRef>
          </c:tx>
          <c:marker>
            <c:symbol val="none"/>
          </c:marker>
          <c:cat>
            <c:strRef>
              <c:f>'3. Figurer till bilaga'!$S$45:$S$74</c:f>
              <c:strCache>
                <c:ptCount val="30"/>
                <c:pt idx="0">
                  <c:v>rep1</c:v>
                </c:pt>
                <c:pt idx="1">
                  <c:v>rep2</c:v>
                </c:pt>
                <c:pt idx="2">
                  <c:v>rep3</c:v>
                </c:pt>
                <c:pt idx="3">
                  <c:v>rep4</c:v>
                </c:pt>
                <c:pt idx="4">
                  <c:v>rep5</c:v>
                </c:pt>
                <c:pt idx="5">
                  <c:v>rep6</c:v>
                </c:pt>
                <c:pt idx="6">
                  <c:v>rep7</c:v>
                </c:pt>
                <c:pt idx="7">
                  <c:v>rep8</c:v>
                </c:pt>
                <c:pt idx="8">
                  <c:v>rep9</c:v>
                </c:pt>
                <c:pt idx="9">
                  <c:v>rep10</c:v>
                </c:pt>
                <c:pt idx="10">
                  <c:v>rep11</c:v>
                </c:pt>
                <c:pt idx="11">
                  <c:v>rep12</c:v>
                </c:pt>
                <c:pt idx="12">
                  <c:v>rep13</c:v>
                </c:pt>
                <c:pt idx="13">
                  <c:v>rep14</c:v>
                </c:pt>
                <c:pt idx="14">
                  <c:v>rep15</c:v>
                </c:pt>
                <c:pt idx="15">
                  <c:v>rep16</c:v>
                </c:pt>
                <c:pt idx="16">
                  <c:v>rep17</c:v>
                </c:pt>
                <c:pt idx="17">
                  <c:v>rep18</c:v>
                </c:pt>
                <c:pt idx="18">
                  <c:v>rep19</c:v>
                </c:pt>
                <c:pt idx="19">
                  <c:v>rep20</c:v>
                </c:pt>
                <c:pt idx="20">
                  <c:v>rep21</c:v>
                </c:pt>
                <c:pt idx="21">
                  <c:v>rep22</c:v>
                </c:pt>
                <c:pt idx="22">
                  <c:v>rep23</c:v>
                </c:pt>
                <c:pt idx="23">
                  <c:v>rep24</c:v>
                </c:pt>
                <c:pt idx="24">
                  <c:v>rep25</c:v>
                </c:pt>
                <c:pt idx="25">
                  <c:v>rep26</c:v>
                </c:pt>
                <c:pt idx="26">
                  <c:v>rep27</c:v>
                </c:pt>
                <c:pt idx="27">
                  <c:v>rep28</c:v>
                </c:pt>
                <c:pt idx="28">
                  <c:v>rep29</c:v>
                </c:pt>
                <c:pt idx="29">
                  <c:v>rep30</c:v>
                </c:pt>
              </c:strCache>
            </c:strRef>
          </c:cat>
          <c:val>
            <c:numRef>
              <c:f>'3. Figurer till bilaga'!$V$45:$V$74</c:f>
              <c:numCache>
                <c:formatCode>0.0%</c:formatCode>
                <c:ptCount val="30"/>
                <c:pt idx="0">
                  <c:v>6.7442983853561775E-2</c:v>
                </c:pt>
                <c:pt idx="1">
                  <c:v>6.7442983853561775E-2</c:v>
                </c:pt>
                <c:pt idx="2">
                  <c:v>6.7442983853561775E-2</c:v>
                </c:pt>
                <c:pt idx="3">
                  <c:v>6.7442983853561775E-2</c:v>
                </c:pt>
                <c:pt idx="4">
                  <c:v>6.7442983853561775E-2</c:v>
                </c:pt>
                <c:pt idx="5">
                  <c:v>6.7442983853561775E-2</c:v>
                </c:pt>
                <c:pt idx="6">
                  <c:v>6.7442983853561775E-2</c:v>
                </c:pt>
                <c:pt idx="7">
                  <c:v>6.7442983853561775E-2</c:v>
                </c:pt>
                <c:pt idx="8">
                  <c:v>6.7442983853561775E-2</c:v>
                </c:pt>
                <c:pt idx="9">
                  <c:v>6.7442983853561775E-2</c:v>
                </c:pt>
                <c:pt idx="10">
                  <c:v>6.7442983853561775E-2</c:v>
                </c:pt>
                <c:pt idx="11">
                  <c:v>6.7442983853561775E-2</c:v>
                </c:pt>
                <c:pt idx="12">
                  <c:v>6.7442983853561775E-2</c:v>
                </c:pt>
                <c:pt idx="13">
                  <c:v>6.7442983853561775E-2</c:v>
                </c:pt>
                <c:pt idx="14">
                  <c:v>6.7442983853561775E-2</c:v>
                </c:pt>
                <c:pt idx="15">
                  <c:v>6.7442983853561775E-2</c:v>
                </c:pt>
                <c:pt idx="16">
                  <c:v>6.7442983853561775E-2</c:v>
                </c:pt>
                <c:pt idx="17">
                  <c:v>6.7442983853561775E-2</c:v>
                </c:pt>
                <c:pt idx="18">
                  <c:v>6.7442983853561775E-2</c:v>
                </c:pt>
                <c:pt idx="19">
                  <c:v>6.7442983853561775E-2</c:v>
                </c:pt>
                <c:pt idx="20">
                  <c:v>6.7442983853561775E-2</c:v>
                </c:pt>
                <c:pt idx="21">
                  <c:v>6.7442983853561775E-2</c:v>
                </c:pt>
                <c:pt idx="22">
                  <c:v>6.7442983853561775E-2</c:v>
                </c:pt>
                <c:pt idx="23">
                  <c:v>6.7442983853561775E-2</c:v>
                </c:pt>
                <c:pt idx="24">
                  <c:v>6.7442983853561775E-2</c:v>
                </c:pt>
                <c:pt idx="25">
                  <c:v>6.7442983853561775E-2</c:v>
                </c:pt>
                <c:pt idx="26">
                  <c:v>6.7442983853561775E-2</c:v>
                </c:pt>
                <c:pt idx="27">
                  <c:v>6.7442983853561775E-2</c:v>
                </c:pt>
                <c:pt idx="28">
                  <c:v>6.7442983853561775E-2</c:v>
                </c:pt>
                <c:pt idx="29">
                  <c:v>6.7442983853561775E-2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AF-468D-9A9A-834B1079A3A0}"/>
            </c:ext>
          </c:extLst>
        </c:ser>
        <c:ser>
          <c:idx val="3"/>
          <c:order val="3"/>
          <c:tx>
            <c:strRef>
              <c:f>'3. Figurer till bilaga'!$W$44</c:f>
              <c:strCache>
                <c:ptCount val="1"/>
                <c:pt idx="0">
                  <c:v>replikat viktat</c:v>
                </c:pt>
              </c:strCache>
            </c:strRef>
          </c:tx>
          <c:marker>
            <c:symbol val="none"/>
          </c:marker>
          <c:cat>
            <c:strRef>
              <c:f>'3. Figurer till bilaga'!$S$45:$S$74</c:f>
              <c:strCache>
                <c:ptCount val="30"/>
                <c:pt idx="0">
                  <c:v>rep1</c:v>
                </c:pt>
                <c:pt idx="1">
                  <c:v>rep2</c:v>
                </c:pt>
                <c:pt idx="2">
                  <c:v>rep3</c:v>
                </c:pt>
                <c:pt idx="3">
                  <c:v>rep4</c:v>
                </c:pt>
                <c:pt idx="4">
                  <c:v>rep5</c:v>
                </c:pt>
                <c:pt idx="5">
                  <c:v>rep6</c:v>
                </c:pt>
                <c:pt idx="6">
                  <c:v>rep7</c:v>
                </c:pt>
                <c:pt idx="7">
                  <c:v>rep8</c:v>
                </c:pt>
                <c:pt idx="8">
                  <c:v>rep9</c:v>
                </c:pt>
                <c:pt idx="9">
                  <c:v>rep10</c:v>
                </c:pt>
                <c:pt idx="10">
                  <c:v>rep11</c:v>
                </c:pt>
                <c:pt idx="11">
                  <c:v>rep12</c:v>
                </c:pt>
                <c:pt idx="12">
                  <c:v>rep13</c:v>
                </c:pt>
                <c:pt idx="13">
                  <c:v>rep14</c:v>
                </c:pt>
                <c:pt idx="14">
                  <c:v>rep15</c:v>
                </c:pt>
                <c:pt idx="15">
                  <c:v>rep16</c:v>
                </c:pt>
                <c:pt idx="16">
                  <c:v>rep17</c:v>
                </c:pt>
                <c:pt idx="17">
                  <c:v>rep18</c:v>
                </c:pt>
                <c:pt idx="18">
                  <c:v>rep19</c:v>
                </c:pt>
                <c:pt idx="19">
                  <c:v>rep20</c:v>
                </c:pt>
                <c:pt idx="20">
                  <c:v>rep21</c:v>
                </c:pt>
                <c:pt idx="21">
                  <c:v>rep22</c:v>
                </c:pt>
                <c:pt idx="22">
                  <c:v>rep23</c:v>
                </c:pt>
                <c:pt idx="23">
                  <c:v>rep24</c:v>
                </c:pt>
                <c:pt idx="24">
                  <c:v>rep25</c:v>
                </c:pt>
                <c:pt idx="25">
                  <c:v>rep26</c:v>
                </c:pt>
                <c:pt idx="26">
                  <c:v>rep27</c:v>
                </c:pt>
                <c:pt idx="27">
                  <c:v>rep28</c:v>
                </c:pt>
                <c:pt idx="28">
                  <c:v>rep29</c:v>
                </c:pt>
                <c:pt idx="29">
                  <c:v>rep30</c:v>
                </c:pt>
              </c:strCache>
            </c:strRef>
          </c:cat>
          <c:val>
            <c:numRef>
              <c:f>'3. Figurer till bilaga'!$W$45:$W$74</c:f>
              <c:numCache>
                <c:formatCode>0.0%</c:formatCode>
                <c:ptCount val="30"/>
                <c:pt idx="0">
                  <c:v>6.863583445803241E-2</c:v>
                </c:pt>
                <c:pt idx="1">
                  <c:v>6.8449230832468427E-2</c:v>
                </c:pt>
                <c:pt idx="2">
                  <c:v>6.6023444727986255E-2</c:v>
                </c:pt>
                <c:pt idx="3">
                  <c:v>6.6717013924810165E-2</c:v>
                </c:pt>
                <c:pt idx="4">
                  <c:v>6.7201491772709565E-2</c:v>
                </c:pt>
                <c:pt idx="5">
                  <c:v>6.6342958840412733E-2</c:v>
                </c:pt>
                <c:pt idx="6">
                  <c:v>6.5753509114449535E-2</c:v>
                </c:pt>
                <c:pt idx="7">
                  <c:v>6.6738746825243014E-2</c:v>
                </c:pt>
                <c:pt idx="8">
                  <c:v>6.6630352114123617E-2</c:v>
                </c:pt>
                <c:pt idx="9">
                  <c:v>6.7975033381983047E-2</c:v>
                </c:pt>
                <c:pt idx="10">
                  <c:v>6.6583146782772995E-2</c:v>
                </c:pt>
                <c:pt idx="11">
                  <c:v>6.7691364959403574E-2</c:v>
                </c:pt>
                <c:pt idx="12">
                  <c:v>6.5638852605704068E-2</c:v>
                </c:pt>
                <c:pt idx="13">
                  <c:v>6.6610688429912857E-2</c:v>
                </c:pt>
                <c:pt idx="14">
                  <c:v>6.7398183536760789E-2</c:v>
                </c:pt>
                <c:pt idx="15">
                  <c:v>6.7399962853664078E-2</c:v>
                </c:pt>
                <c:pt idx="16">
                  <c:v>6.6135195542234446E-2</c:v>
                </c:pt>
                <c:pt idx="17">
                  <c:v>6.8151708414209575E-2</c:v>
                </c:pt>
                <c:pt idx="18">
                  <c:v>6.7654036954489891E-2</c:v>
                </c:pt>
                <c:pt idx="19">
                  <c:v>6.6292801735606546E-2</c:v>
                </c:pt>
                <c:pt idx="20">
                  <c:v>6.7835201690239086E-2</c:v>
                </c:pt>
                <c:pt idx="21">
                  <c:v>6.7849751019488105E-2</c:v>
                </c:pt>
                <c:pt idx="22">
                  <c:v>6.7847210862097176E-2</c:v>
                </c:pt>
                <c:pt idx="23">
                  <c:v>6.7228275421721495E-2</c:v>
                </c:pt>
                <c:pt idx="24">
                  <c:v>6.5893749677951252E-2</c:v>
                </c:pt>
                <c:pt idx="25">
                  <c:v>6.8091926154984134E-2</c:v>
                </c:pt>
                <c:pt idx="26">
                  <c:v>6.6950762437747086E-2</c:v>
                </c:pt>
                <c:pt idx="27">
                  <c:v>6.7678580585610992E-2</c:v>
                </c:pt>
                <c:pt idx="28">
                  <c:v>6.7831185738741792E-2</c:v>
                </c:pt>
                <c:pt idx="29">
                  <c:v>6.8998709730272181E-2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1AF-468D-9A9A-834B1079A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8377088"/>
        <c:axId val="178411392"/>
      </c:lineChart>
      <c:catAx>
        <c:axId val="178377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8411392"/>
        <c:crosses val="autoZero"/>
        <c:auto val="1"/>
        <c:lblAlgn val="ctr"/>
        <c:lblOffset val="100"/>
        <c:noMultiLvlLbl val="0"/>
      </c:catAx>
      <c:valAx>
        <c:axId val="178411392"/>
        <c:scaling>
          <c:orientation val="minMax"/>
          <c:max val="0.1"/>
          <c:min val="5.000000000000001E-2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crossAx val="178377088"/>
        <c:crosses val="autoZero"/>
        <c:crossBetween val="between"/>
        <c:majorUnit val="5.000000000000001E-3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4.443247626665154E-2"/>
          <c:y val="2.9009160787617141E-2"/>
          <c:w val="0.94252440090985534"/>
          <c:h val="0.86663425257331173"/>
        </c:manualLayout>
      </c:layout>
      <c:lineChart>
        <c:grouping val="standard"/>
        <c:varyColors val="0"/>
        <c:ser>
          <c:idx val="0"/>
          <c:order val="0"/>
          <c:tx>
            <c:strRef>
              <c:f>'3. Figurer till bilaga'!$S$92</c:f>
              <c:strCache>
                <c:ptCount val="1"/>
                <c:pt idx="0">
                  <c:v>Elever med svensk bakgrund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'3. Figurer till bilaga'!$T$88:$AK$88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'3. Figurer till bilaga'!$T$92:$AK$92</c:f>
              <c:numCache>
                <c:formatCode>0.0%</c:formatCode>
                <c:ptCount val="18"/>
                <c:pt idx="0">
                  <c:v>0.16002702408098229</c:v>
                </c:pt>
                <c:pt idx="1">
                  <c:v>0.1692968099151555</c:v>
                </c:pt>
                <c:pt idx="2">
                  <c:v>0.17504546738895074</c:v>
                </c:pt>
                <c:pt idx="3">
                  <c:v>0.17917293119898961</c:v>
                </c:pt>
                <c:pt idx="4">
                  <c:v>0.17898640196895657</c:v>
                </c:pt>
                <c:pt idx="5">
                  <c:v>0.17266443774158402</c:v>
                </c:pt>
                <c:pt idx="6">
                  <c:v>0.17992236605136921</c:v>
                </c:pt>
                <c:pt idx="7">
                  <c:v>0.18036639714217953</c:v>
                </c:pt>
                <c:pt idx="8">
                  <c:v>0.17657014730751622</c:v>
                </c:pt>
                <c:pt idx="9">
                  <c:v>0.18017669506536574</c:v>
                </c:pt>
                <c:pt idx="10">
                  <c:v>0.18312973289426673</c:v>
                </c:pt>
                <c:pt idx="11">
                  <c:v>0.18903737784186858</c:v>
                </c:pt>
                <c:pt idx="12">
                  <c:v>0.18905759057720142</c:v>
                </c:pt>
                <c:pt idx="13">
                  <c:v>0.18872698280873448</c:v>
                </c:pt>
                <c:pt idx="14">
                  <c:v>0.19049621528436284</c:v>
                </c:pt>
                <c:pt idx="15">
                  <c:v>0.19929422646794048</c:v>
                </c:pt>
                <c:pt idx="16">
                  <c:v>0.19997192480706397</c:v>
                </c:pt>
                <c:pt idx="17">
                  <c:v>0.20465170570718597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1C-4311-8C18-7BBE460EA13D}"/>
            </c:ext>
          </c:extLst>
        </c:ser>
        <c:ser>
          <c:idx val="1"/>
          <c:order val="1"/>
          <c:tx>
            <c:strRef>
              <c:f>'3. Figurer till bilaga'!$S$93</c:f>
              <c:strCache>
                <c:ptCount val="1"/>
                <c:pt idx="0">
                  <c:v>Elever födda i Sverige med utländsk bakgrund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numRef>
              <c:f>'3. Figurer till bilaga'!$T$88:$AK$88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'3. Figurer till bilaga'!$T$93:$AK$93</c:f>
              <c:numCache>
                <c:formatCode>0.0%</c:formatCode>
                <c:ptCount val="18"/>
                <c:pt idx="0">
                  <c:v>0.11485158250916508</c:v>
                </c:pt>
                <c:pt idx="1">
                  <c:v>0.12389763003762255</c:v>
                </c:pt>
                <c:pt idx="2">
                  <c:v>0.12333222079761262</c:v>
                </c:pt>
                <c:pt idx="3">
                  <c:v>0.12750265439716033</c:v>
                </c:pt>
                <c:pt idx="4">
                  <c:v>0.13595739728392403</c:v>
                </c:pt>
                <c:pt idx="5">
                  <c:v>0.12654446509345751</c:v>
                </c:pt>
                <c:pt idx="6">
                  <c:v>0.13416979056761291</c:v>
                </c:pt>
                <c:pt idx="7">
                  <c:v>0.13389762981106704</c:v>
                </c:pt>
                <c:pt idx="8">
                  <c:v>0.13484170360424599</c:v>
                </c:pt>
                <c:pt idx="9">
                  <c:v>0.13353703093014466</c:v>
                </c:pt>
                <c:pt idx="10">
                  <c:v>0.12822752639694129</c:v>
                </c:pt>
                <c:pt idx="11">
                  <c:v>0.13727352657614084</c:v>
                </c:pt>
                <c:pt idx="12">
                  <c:v>0.13705930399559813</c:v>
                </c:pt>
                <c:pt idx="13">
                  <c:v>0.15248907975771303</c:v>
                </c:pt>
                <c:pt idx="14">
                  <c:v>0.12863162082653035</c:v>
                </c:pt>
                <c:pt idx="15">
                  <c:v>0.13369615943882515</c:v>
                </c:pt>
                <c:pt idx="16">
                  <c:v>0.14673491370666561</c:v>
                </c:pt>
                <c:pt idx="17">
                  <c:v>0.13878423906881257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7C-43D6-BEEA-211AE678BD1A}"/>
            </c:ext>
          </c:extLst>
        </c:ser>
        <c:ser>
          <c:idx val="2"/>
          <c:order val="2"/>
          <c:tx>
            <c:strRef>
              <c:f>'3. Figurer till bilaga'!$S$94</c:f>
              <c:strCache>
                <c:ptCount val="1"/>
                <c:pt idx="0">
                  <c:v>Elever födda utomlands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diamond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'3. Figurer till bilaga'!$T$88:$AK$88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'3. Figurer till bilaga'!$T$94:$AK$94</c:f>
              <c:numCache>
                <c:formatCode>0.0%</c:formatCode>
                <c:ptCount val="18"/>
                <c:pt idx="0">
                  <c:v>7.76790668779829E-2</c:v>
                </c:pt>
                <c:pt idx="1">
                  <c:v>9.8750375575902119E-2</c:v>
                </c:pt>
                <c:pt idx="2">
                  <c:v>0.11474901861060079</c:v>
                </c:pt>
                <c:pt idx="3">
                  <c:v>0.16369414584867409</c:v>
                </c:pt>
                <c:pt idx="4">
                  <c:v>0.15374501893614087</c:v>
                </c:pt>
                <c:pt idx="5">
                  <c:v>0.1737894663409659</c:v>
                </c:pt>
                <c:pt idx="6">
                  <c:v>0.18885097650547708</c:v>
                </c:pt>
                <c:pt idx="7">
                  <c:v>0.18593334620227064</c:v>
                </c:pt>
                <c:pt idx="8">
                  <c:v>0.19136189744574006</c:v>
                </c:pt>
                <c:pt idx="9">
                  <c:v>0.21068715151203352</c:v>
                </c:pt>
                <c:pt idx="10">
                  <c:v>0.21975595233430012</c:v>
                </c:pt>
                <c:pt idx="11">
                  <c:v>0.20888097554313609</c:v>
                </c:pt>
                <c:pt idx="12">
                  <c:v>0.21843106408756069</c:v>
                </c:pt>
                <c:pt idx="13">
                  <c:v>0.22229855230924656</c:v>
                </c:pt>
                <c:pt idx="14">
                  <c:v>0.24527035421113724</c:v>
                </c:pt>
                <c:pt idx="15">
                  <c:v>0.23845436508529796</c:v>
                </c:pt>
                <c:pt idx="16">
                  <c:v>0.2651651355406488</c:v>
                </c:pt>
                <c:pt idx="17">
                  <c:v>0.26053246209491948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7C-43D6-BEEA-211AE678B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955904"/>
        <c:axId val="234957824"/>
      </c:lineChart>
      <c:catAx>
        <c:axId val="23495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4957824"/>
        <c:crosses val="autoZero"/>
        <c:auto val="1"/>
        <c:lblAlgn val="ctr"/>
        <c:lblOffset val="100"/>
        <c:noMultiLvlLbl val="0"/>
      </c:catAx>
      <c:valAx>
        <c:axId val="234957824"/>
        <c:scaling>
          <c:orientation val="minMax"/>
          <c:max val="0.28000000000000003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234955904"/>
        <c:crosses val="autoZero"/>
        <c:crossBetween val="between"/>
        <c:majorUnit val="2.0000000000000004E-2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'3. Figurer till bilaga'!$S$127</c:f>
              <c:strCache>
                <c:ptCount val="1"/>
                <c:pt idx="0">
                  <c:v>Utbildningsnivå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'3. Figurer till bilaga'!$T$126:$AK$126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'3. Figurer till bilaga'!$T$127:$AK$127</c:f>
              <c:numCache>
                <c:formatCode>0.000</c:formatCode>
                <c:ptCount val="18"/>
                <c:pt idx="0">
                  <c:v>0.29436072249775919</c:v>
                </c:pt>
                <c:pt idx="1">
                  <c:v>0.29556260259324685</c:v>
                </c:pt>
                <c:pt idx="2">
                  <c:v>0.30218965092920047</c:v>
                </c:pt>
                <c:pt idx="3">
                  <c:v>0.2982577299298087</c:v>
                </c:pt>
                <c:pt idx="4">
                  <c:v>0.30326468020761355</c:v>
                </c:pt>
                <c:pt idx="5">
                  <c:v>0.29238911169199777</c:v>
                </c:pt>
                <c:pt idx="6">
                  <c:v>0.30084719269322396</c:v>
                </c:pt>
                <c:pt idx="7">
                  <c:v>0.29763467058795401</c:v>
                </c:pt>
                <c:pt idx="8">
                  <c:v>0.29405086968926469</c:v>
                </c:pt>
                <c:pt idx="9">
                  <c:v>0.29066712107013298</c:v>
                </c:pt>
                <c:pt idx="10">
                  <c:v>0.29059239026251882</c:v>
                </c:pt>
                <c:pt idx="11">
                  <c:v>0.28583392102275751</c:v>
                </c:pt>
                <c:pt idx="12">
                  <c:v>0.28319531547844878</c:v>
                </c:pt>
                <c:pt idx="13">
                  <c:v>0.29411985536071628</c:v>
                </c:pt>
                <c:pt idx="14">
                  <c:v>0.29206893688357732</c:v>
                </c:pt>
                <c:pt idx="15">
                  <c:v>0.29982434908770955</c:v>
                </c:pt>
                <c:pt idx="16">
                  <c:v>0.2946810552407898</c:v>
                </c:pt>
                <c:pt idx="17">
                  <c:v>0.30499243822204392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B4-428B-836C-005A5233CD26}"/>
            </c:ext>
          </c:extLst>
        </c:ser>
        <c:ser>
          <c:idx val="1"/>
          <c:order val="1"/>
          <c:tx>
            <c:strRef>
              <c:f>'3. Figurer till bilaga'!$S$128</c:f>
              <c:strCache>
                <c:ptCount val="1"/>
                <c:pt idx="0">
                  <c:v>Inkomst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numRef>
              <c:f>'3. Figurer till bilaga'!$T$126:$AK$126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'3. Figurer till bilaga'!$T$128:$AK$128</c:f>
              <c:numCache>
                <c:formatCode>0.000</c:formatCode>
                <c:ptCount val="18"/>
                <c:pt idx="0">
                  <c:v>9.0398622770132941E-2</c:v>
                </c:pt>
                <c:pt idx="1">
                  <c:v>0.10344554242585646</c:v>
                </c:pt>
                <c:pt idx="2">
                  <c:v>0.10904032557425732</c:v>
                </c:pt>
                <c:pt idx="3">
                  <c:v>0.12241122512759889</c:v>
                </c:pt>
                <c:pt idx="4">
                  <c:v>0.12633230391564876</c:v>
                </c:pt>
                <c:pt idx="5">
                  <c:v>0.13872514542080752</c:v>
                </c:pt>
                <c:pt idx="6">
                  <c:v>0.13586126796813713</c:v>
                </c:pt>
                <c:pt idx="7">
                  <c:v>0.14775108589004449</c:v>
                </c:pt>
                <c:pt idx="8">
                  <c:v>0.15299123408324342</c:v>
                </c:pt>
                <c:pt idx="9">
                  <c:v>0.16033862540662153</c:v>
                </c:pt>
                <c:pt idx="10">
                  <c:v>0.17191187064687147</c:v>
                </c:pt>
                <c:pt idx="11">
                  <c:v>0.18681012440276321</c:v>
                </c:pt>
                <c:pt idx="12">
                  <c:v>0.1943326942034794</c:v>
                </c:pt>
                <c:pt idx="13">
                  <c:v>0.19729678352794205</c:v>
                </c:pt>
                <c:pt idx="14">
                  <c:v>0.19986128647428519</c:v>
                </c:pt>
                <c:pt idx="15">
                  <c:v>0.18803696988010427</c:v>
                </c:pt>
                <c:pt idx="16">
                  <c:v>0.199304430858526</c:v>
                </c:pt>
                <c:pt idx="17">
                  <c:v>0.19183098607229088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B4-428B-836C-005A5233CD26}"/>
            </c:ext>
          </c:extLst>
        </c:ser>
        <c:ser>
          <c:idx val="2"/>
          <c:order val="2"/>
          <c:tx>
            <c:strRef>
              <c:f>'3. Figurer till bilaga'!$S$129</c:f>
              <c:strCache>
                <c:ptCount val="1"/>
                <c:pt idx="0">
                  <c:v>Bidragstagande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diamond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'3. Figurer till bilaga'!$T$126:$AK$126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'3. Figurer till bilaga'!$T$129:$AK$129</c:f>
              <c:numCache>
                <c:formatCode>0.000</c:formatCode>
                <c:ptCount val="18"/>
                <c:pt idx="0">
                  <c:v>-0.12652478065546399</c:v>
                </c:pt>
                <c:pt idx="1">
                  <c:v>-0.13425981984049523</c:v>
                </c:pt>
                <c:pt idx="2">
                  <c:v>-0.12563273640957984</c:v>
                </c:pt>
                <c:pt idx="3">
                  <c:v>-0.13223969003326819</c:v>
                </c:pt>
                <c:pt idx="4">
                  <c:v>-0.12072248492373537</c:v>
                </c:pt>
                <c:pt idx="5">
                  <c:v>-0.11951676358341845</c:v>
                </c:pt>
                <c:pt idx="6">
                  <c:v>-0.12175732808131386</c:v>
                </c:pt>
                <c:pt idx="7">
                  <c:v>-0.10840603700453036</c:v>
                </c:pt>
                <c:pt idx="8">
                  <c:v>-0.10051600730975868</c:v>
                </c:pt>
                <c:pt idx="9">
                  <c:v>-0.10361682945295456</c:v>
                </c:pt>
                <c:pt idx="10">
                  <c:v>-8.8248086746577442E-2</c:v>
                </c:pt>
                <c:pt idx="11">
                  <c:v>-9.9479723681759627E-2</c:v>
                </c:pt>
                <c:pt idx="12">
                  <c:v>-9.3330150212368748E-2</c:v>
                </c:pt>
                <c:pt idx="13">
                  <c:v>-7.7423871450896131E-2</c:v>
                </c:pt>
                <c:pt idx="14">
                  <c:v>-7.6021992568775398E-2</c:v>
                </c:pt>
                <c:pt idx="15">
                  <c:v>-8.8754644357115858E-2</c:v>
                </c:pt>
                <c:pt idx="16">
                  <c:v>-8.7106263480748153E-2</c:v>
                </c:pt>
                <c:pt idx="17">
                  <c:v>-8.8000191309526424E-2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B4-428B-836C-005A5233C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457920"/>
        <c:axId val="233459712"/>
      </c:lineChart>
      <c:catAx>
        <c:axId val="233457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3459712"/>
        <c:crosses val="autoZero"/>
        <c:auto val="1"/>
        <c:lblAlgn val="ctr"/>
        <c:lblOffset val="100"/>
        <c:noMultiLvlLbl val="0"/>
      </c:catAx>
      <c:valAx>
        <c:axId val="233459712"/>
        <c:scaling>
          <c:orientation val="minMax"/>
          <c:max val="0.5"/>
          <c:min val="-0.15000000000000002"/>
        </c:scaling>
        <c:delete val="0"/>
        <c:axPos val="l"/>
        <c:majorGridlines/>
        <c:numFmt formatCode="0.00" sourceLinked="0"/>
        <c:majorTickMark val="out"/>
        <c:minorTickMark val="none"/>
        <c:tickLblPos val="nextTo"/>
        <c:crossAx val="233457920"/>
        <c:crosses val="autoZero"/>
        <c:crossBetween val="between"/>
        <c:majorUnit val="5.000000000000001E-2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'3. Figurer till bilaga'!$S$167</c:f>
              <c:strCache>
                <c:ptCount val="1"/>
                <c:pt idx="0">
                  <c:v>[edu13]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'3. Figurer till bilaga'!$T$166:$AK$166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'3. Figurer till bilaga'!$T$167:$AK$167</c:f>
              <c:numCache>
                <c:formatCode>0.000</c:formatCode>
                <c:ptCount val="18"/>
                <c:pt idx="0">
                  <c:v>0.30436149603199081</c:v>
                </c:pt>
                <c:pt idx="1">
                  <c:v>0.31857151487335472</c:v>
                </c:pt>
                <c:pt idx="2">
                  <c:v>0.32709368791630183</c:v>
                </c:pt>
                <c:pt idx="3">
                  <c:v>0.32053463833520596</c:v>
                </c:pt>
                <c:pt idx="4">
                  <c:v>0.32536576337041706</c:v>
                </c:pt>
                <c:pt idx="5">
                  <c:v>0.31618594283126933</c:v>
                </c:pt>
                <c:pt idx="6">
                  <c:v>0.3252990557500387</c:v>
                </c:pt>
                <c:pt idx="7">
                  <c:v>0.32315871866579338</c:v>
                </c:pt>
                <c:pt idx="8">
                  <c:v>0.31249157679932721</c:v>
                </c:pt>
                <c:pt idx="9">
                  <c:v>0.31207311586291947</c:v>
                </c:pt>
                <c:pt idx="10">
                  <c:v>0.31512828913775687</c:v>
                </c:pt>
                <c:pt idx="11">
                  <c:v>0.3121407716809792</c:v>
                </c:pt>
                <c:pt idx="12">
                  <c:v>0.31377759548498108</c:v>
                </c:pt>
                <c:pt idx="13">
                  <c:v>0.31567665789236193</c:v>
                </c:pt>
                <c:pt idx="14">
                  <c:v>0.31623758675701519</c:v>
                </c:pt>
                <c:pt idx="15">
                  <c:v>0.31929121983740538</c:v>
                </c:pt>
                <c:pt idx="16">
                  <c:v>0.31363326365022948</c:v>
                </c:pt>
                <c:pt idx="17">
                  <c:v>0.31610463357124552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B4-428B-836C-005A5233CD26}"/>
            </c:ext>
          </c:extLst>
        </c:ser>
        <c:ser>
          <c:idx val="1"/>
          <c:order val="1"/>
          <c:tx>
            <c:strRef>
              <c:f>'3. Figurer till bilaga'!$S$168</c:f>
              <c:strCache>
                <c:ptCount val="1"/>
                <c:pt idx="0">
                  <c:v>[Pink]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numRef>
              <c:f>'3. Figurer till bilaga'!$T$166:$AK$166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'3. Figurer till bilaga'!$T$168:$AK$168</c:f>
              <c:numCache>
                <c:formatCode>0.000</c:formatCode>
                <c:ptCount val="18"/>
                <c:pt idx="0">
                  <c:v>8.7792401451646254E-2</c:v>
                </c:pt>
                <c:pt idx="1">
                  <c:v>8.835135846735763E-2</c:v>
                </c:pt>
                <c:pt idx="2">
                  <c:v>8.9598684336689965E-2</c:v>
                </c:pt>
                <c:pt idx="3">
                  <c:v>0.10007663652813166</c:v>
                </c:pt>
                <c:pt idx="4">
                  <c:v>0.10540236523156557</c:v>
                </c:pt>
                <c:pt idx="5">
                  <c:v>0.1168468101331072</c:v>
                </c:pt>
                <c:pt idx="6">
                  <c:v>0.11236317689346313</c:v>
                </c:pt>
                <c:pt idx="7">
                  <c:v>0.12569763545881127</c:v>
                </c:pt>
                <c:pt idx="8">
                  <c:v>0.13365964806284042</c:v>
                </c:pt>
                <c:pt idx="9">
                  <c:v>0.13857316737968142</c:v>
                </c:pt>
                <c:pt idx="10">
                  <c:v>0.14814372693720784</c:v>
                </c:pt>
                <c:pt idx="11">
                  <c:v>0.15737860325001965</c:v>
                </c:pt>
                <c:pt idx="12">
                  <c:v>0.16166984536186271</c:v>
                </c:pt>
                <c:pt idx="13">
                  <c:v>0.16675760963451416</c:v>
                </c:pt>
                <c:pt idx="14">
                  <c:v>0.16297892489989865</c:v>
                </c:pt>
                <c:pt idx="15">
                  <c:v>0.161377978146104</c:v>
                </c:pt>
                <c:pt idx="16">
                  <c:v>0.16938331240090185</c:v>
                </c:pt>
                <c:pt idx="17">
                  <c:v>0.16874040301739049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B4-428B-836C-005A5233CD26}"/>
            </c:ext>
          </c:extLst>
        </c:ser>
        <c:ser>
          <c:idx val="2"/>
          <c:order val="2"/>
          <c:tx>
            <c:strRef>
              <c:f>'3. Figurer till bilaga'!$S$169</c:f>
              <c:strCache>
                <c:ptCount val="1"/>
                <c:pt idx="0">
                  <c:v>[bidrag]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diamond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'3. Figurer till bilaga'!$T$166:$AK$166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'3. Figurer till bilaga'!$T$169:$AK$169</c:f>
              <c:numCache>
                <c:formatCode>0.000</c:formatCode>
                <c:ptCount val="18"/>
                <c:pt idx="0">
                  <c:v>-0.14403748229384719</c:v>
                </c:pt>
                <c:pt idx="1">
                  <c:v>-0.13994020068977245</c:v>
                </c:pt>
                <c:pt idx="2">
                  <c:v>-0.13064750499373023</c:v>
                </c:pt>
                <c:pt idx="3">
                  <c:v>-0.14095373815507975</c:v>
                </c:pt>
                <c:pt idx="4">
                  <c:v>-0.12924778640083373</c:v>
                </c:pt>
                <c:pt idx="5">
                  <c:v>-0.12357201705000014</c:v>
                </c:pt>
                <c:pt idx="6">
                  <c:v>-0.12389415315344825</c:v>
                </c:pt>
                <c:pt idx="7">
                  <c:v>-0.11006759717674836</c:v>
                </c:pt>
                <c:pt idx="8">
                  <c:v>-0.10767315261398308</c:v>
                </c:pt>
                <c:pt idx="9">
                  <c:v>-0.11026150982507776</c:v>
                </c:pt>
                <c:pt idx="10">
                  <c:v>-9.478183954852086E-2</c:v>
                </c:pt>
                <c:pt idx="11">
                  <c:v>-0.10174472008089819</c:v>
                </c:pt>
                <c:pt idx="12">
                  <c:v>-9.5413400500418272E-2</c:v>
                </c:pt>
                <c:pt idx="13">
                  <c:v>-8.8408880366683401E-2</c:v>
                </c:pt>
                <c:pt idx="14">
                  <c:v>-9.3519004998516495E-2</c:v>
                </c:pt>
                <c:pt idx="15">
                  <c:v>-9.6883430679031171E-2</c:v>
                </c:pt>
                <c:pt idx="16">
                  <c:v>-8.9784797439671951E-2</c:v>
                </c:pt>
                <c:pt idx="17">
                  <c:v>-9.7656755208916438E-2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B4-428B-836C-005A5233C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457920"/>
        <c:axId val="233459712"/>
      </c:lineChart>
      <c:catAx>
        <c:axId val="233457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3459712"/>
        <c:crosses val="autoZero"/>
        <c:auto val="1"/>
        <c:lblAlgn val="ctr"/>
        <c:lblOffset val="100"/>
        <c:noMultiLvlLbl val="0"/>
      </c:catAx>
      <c:valAx>
        <c:axId val="233459712"/>
        <c:scaling>
          <c:orientation val="minMax"/>
          <c:max val="0.5"/>
          <c:min val="-0.15000000000000002"/>
        </c:scaling>
        <c:delete val="0"/>
        <c:axPos val="l"/>
        <c:majorGridlines/>
        <c:numFmt formatCode="0.00" sourceLinked="0"/>
        <c:majorTickMark val="out"/>
        <c:minorTickMark val="none"/>
        <c:tickLblPos val="nextTo"/>
        <c:crossAx val="233457920"/>
        <c:crosses val="autoZero"/>
        <c:crossBetween val="between"/>
        <c:majorUnit val="5.000000000000001E-2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'3. Figurer till bilaga'!$S$204</c:f>
              <c:strCache>
                <c:ptCount val="1"/>
                <c:pt idx="0">
                  <c:v>[edu13]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'3. Figurer till bilaga'!$T$203:$AK$203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'3. Figurer till bilaga'!$T$204:$AK$204</c:f>
              <c:numCache>
                <c:formatCode>0.000</c:formatCode>
                <c:ptCount val="18"/>
                <c:pt idx="0">
                  <c:v>0.21015016534804404</c:v>
                </c:pt>
                <c:pt idx="1">
                  <c:v>0.23094143207752527</c:v>
                </c:pt>
                <c:pt idx="2">
                  <c:v>0.23422260187873981</c:v>
                </c:pt>
                <c:pt idx="3">
                  <c:v>0.22644503955951559</c:v>
                </c:pt>
                <c:pt idx="4">
                  <c:v>0.25172102359076121</c:v>
                </c:pt>
                <c:pt idx="5">
                  <c:v>0.23120223459067188</c:v>
                </c:pt>
                <c:pt idx="6">
                  <c:v>0.23887884355378539</c:v>
                </c:pt>
                <c:pt idx="7">
                  <c:v>0.23063525105627578</c:v>
                </c:pt>
                <c:pt idx="8">
                  <c:v>0.2364559675675908</c:v>
                </c:pt>
                <c:pt idx="9">
                  <c:v>0.21672879392143243</c:v>
                </c:pt>
                <c:pt idx="10">
                  <c:v>0.2320624213162093</c:v>
                </c:pt>
                <c:pt idx="11">
                  <c:v>0.25048828686969121</c:v>
                </c:pt>
                <c:pt idx="12">
                  <c:v>0.22848313217016922</c:v>
                </c:pt>
                <c:pt idx="13">
                  <c:v>0.25932921574151641</c:v>
                </c:pt>
                <c:pt idx="14">
                  <c:v>0.22114290534080736</c:v>
                </c:pt>
                <c:pt idx="15">
                  <c:v>0.25152005775644071</c:v>
                </c:pt>
                <c:pt idx="16">
                  <c:v>0.24402485761253573</c:v>
                </c:pt>
                <c:pt idx="17">
                  <c:v>0.23517179752718184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B4-428B-836C-005A5233CD26}"/>
            </c:ext>
          </c:extLst>
        </c:ser>
        <c:ser>
          <c:idx val="1"/>
          <c:order val="1"/>
          <c:tx>
            <c:strRef>
              <c:f>'3. Figurer till bilaga'!$S$205</c:f>
              <c:strCache>
                <c:ptCount val="1"/>
                <c:pt idx="0">
                  <c:v>[Pink]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numRef>
              <c:f>'3. Figurer till bilaga'!$T$203:$AK$203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'3. Figurer till bilaga'!$T$205:$AK$205</c:f>
              <c:numCache>
                <c:formatCode>0.000</c:formatCode>
                <c:ptCount val="18"/>
                <c:pt idx="0">
                  <c:v>0.13213709829738554</c:v>
                </c:pt>
                <c:pt idx="1">
                  <c:v>0.11023491383372905</c:v>
                </c:pt>
                <c:pt idx="2">
                  <c:v>0.11874318796371321</c:v>
                </c:pt>
                <c:pt idx="3">
                  <c:v>0.13107202221110081</c:v>
                </c:pt>
                <c:pt idx="4">
                  <c:v>0.10260120156318428</c:v>
                </c:pt>
                <c:pt idx="5">
                  <c:v>0.12581805203327368</c:v>
                </c:pt>
                <c:pt idx="6">
                  <c:v>0.12896550109260993</c:v>
                </c:pt>
                <c:pt idx="7">
                  <c:v>0.12839458517344082</c:v>
                </c:pt>
                <c:pt idx="8">
                  <c:v>0.14159539217106659</c:v>
                </c:pt>
                <c:pt idx="9">
                  <c:v>0.14570302215564865</c:v>
                </c:pt>
                <c:pt idx="10">
                  <c:v>0.12787865112950558</c:v>
                </c:pt>
                <c:pt idx="11">
                  <c:v>0.13156097707068939</c:v>
                </c:pt>
                <c:pt idx="12">
                  <c:v>0.1356361651972883</c:v>
                </c:pt>
                <c:pt idx="13">
                  <c:v>0.16230393746463706</c:v>
                </c:pt>
                <c:pt idx="14">
                  <c:v>0.15276973364195945</c:v>
                </c:pt>
                <c:pt idx="15">
                  <c:v>0.12436732451674971</c:v>
                </c:pt>
                <c:pt idx="16">
                  <c:v>0.15881450829095675</c:v>
                </c:pt>
                <c:pt idx="17">
                  <c:v>0.13302740218341202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B4-428B-836C-005A5233CD26}"/>
            </c:ext>
          </c:extLst>
        </c:ser>
        <c:ser>
          <c:idx val="2"/>
          <c:order val="2"/>
          <c:tx>
            <c:strRef>
              <c:f>'3. Figurer till bilaga'!$S$206</c:f>
              <c:strCache>
                <c:ptCount val="1"/>
                <c:pt idx="0">
                  <c:v>[bidrag]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diamond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'3. Figurer till bilaga'!$T$203:$AK$203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'3. Figurer till bilaga'!$T$206:$AK$206</c:f>
              <c:numCache>
                <c:formatCode>0.000</c:formatCode>
                <c:ptCount val="18"/>
                <c:pt idx="0">
                  <c:v>-7.307915091485967E-2</c:v>
                </c:pt>
                <c:pt idx="1">
                  <c:v>-8.2934804181755195E-2</c:v>
                </c:pt>
                <c:pt idx="2">
                  <c:v>-6.6709944849087779E-2</c:v>
                </c:pt>
                <c:pt idx="3">
                  <c:v>-6.8966937332435307E-2</c:v>
                </c:pt>
                <c:pt idx="4">
                  <c:v>-7.5077802628621543E-2</c:v>
                </c:pt>
                <c:pt idx="5">
                  <c:v>-6.656708373427575E-2</c:v>
                </c:pt>
                <c:pt idx="6">
                  <c:v>-7.5381967797554267E-2</c:v>
                </c:pt>
                <c:pt idx="7">
                  <c:v>-6.0135471243919152E-2</c:v>
                </c:pt>
                <c:pt idx="8">
                  <c:v>-5.556484550742348E-2</c:v>
                </c:pt>
                <c:pt idx="9">
                  <c:v>-6.9150479131292908E-2</c:v>
                </c:pt>
                <c:pt idx="10">
                  <c:v>-6.186860519577652E-2</c:v>
                </c:pt>
                <c:pt idx="11">
                  <c:v>-7.205490100105022E-2</c:v>
                </c:pt>
                <c:pt idx="12">
                  <c:v>-8.2546388145099209E-2</c:v>
                </c:pt>
                <c:pt idx="13">
                  <c:v>-3.4506414260109489E-2</c:v>
                </c:pt>
                <c:pt idx="14">
                  <c:v>-4.7212928484489533E-2</c:v>
                </c:pt>
                <c:pt idx="15">
                  <c:v>-8.3327810043268821E-2</c:v>
                </c:pt>
                <c:pt idx="16">
                  <c:v>-5.6645800612881131E-2</c:v>
                </c:pt>
                <c:pt idx="17">
                  <c:v>-9.4849746495772935E-2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B4-428B-836C-005A5233C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457920"/>
        <c:axId val="233459712"/>
      </c:lineChart>
      <c:catAx>
        <c:axId val="233457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3459712"/>
        <c:crosses val="autoZero"/>
        <c:auto val="1"/>
        <c:lblAlgn val="ctr"/>
        <c:lblOffset val="100"/>
        <c:noMultiLvlLbl val="0"/>
      </c:catAx>
      <c:valAx>
        <c:axId val="233459712"/>
        <c:scaling>
          <c:orientation val="minMax"/>
          <c:max val="0.5"/>
          <c:min val="-0.15000000000000002"/>
        </c:scaling>
        <c:delete val="0"/>
        <c:axPos val="l"/>
        <c:majorGridlines/>
        <c:numFmt formatCode="0.00" sourceLinked="0"/>
        <c:majorTickMark val="out"/>
        <c:minorTickMark val="none"/>
        <c:tickLblPos val="nextTo"/>
        <c:crossAx val="233457920"/>
        <c:crosses val="autoZero"/>
        <c:crossBetween val="between"/>
        <c:majorUnit val="5.000000000000001E-2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'3. Figurer till bilaga'!$S$241</c:f>
              <c:strCache>
                <c:ptCount val="1"/>
                <c:pt idx="0">
                  <c:v>[edu13]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'3. Figurer till bilaga'!$T$240:$AK$240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'3. Figurer till bilaga'!$T$241:$AK$241</c:f>
              <c:numCache>
                <c:formatCode>0.000</c:formatCode>
                <c:ptCount val="18"/>
                <c:pt idx="0">
                  <c:v>0.26182568119287142</c:v>
                </c:pt>
                <c:pt idx="1">
                  <c:v>0.21240447857435527</c:v>
                </c:pt>
                <c:pt idx="2">
                  <c:v>0.23475772981500623</c:v>
                </c:pt>
                <c:pt idx="3">
                  <c:v>0.21384439385563792</c:v>
                </c:pt>
                <c:pt idx="4">
                  <c:v>0.21015577522066906</c:v>
                </c:pt>
                <c:pt idx="5">
                  <c:v>0.20187130788790511</c:v>
                </c:pt>
                <c:pt idx="6">
                  <c:v>0.20584962865143347</c:v>
                </c:pt>
                <c:pt idx="7">
                  <c:v>0.19841657235022067</c:v>
                </c:pt>
                <c:pt idx="8">
                  <c:v>0.23865962862510576</c:v>
                </c:pt>
                <c:pt idx="9">
                  <c:v>0.23264345922345353</c:v>
                </c:pt>
                <c:pt idx="10">
                  <c:v>0.21422203860285807</c:v>
                </c:pt>
                <c:pt idx="11">
                  <c:v>0.21106562564057962</c:v>
                </c:pt>
                <c:pt idx="12">
                  <c:v>0.20819027046904293</c:v>
                </c:pt>
                <c:pt idx="13">
                  <c:v>0.25949820531845147</c:v>
                </c:pt>
                <c:pt idx="14">
                  <c:v>0.26916325256732809</c:v>
                </c:pt>
                <c:pt idx="15">
                  <c:v>0.27399727780332817</c:v>
                </c:pt>
                <c:pt idx="16">
                  <c:v>0.26870936428456094</c:v>
                </c:pt>
                <c:pt idx="17">
                  <c:v>0.31923617523841141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B4-428B-836C-005A5233CD26}"/>
            </c:ext>
          </c:extLst>
        </c:ser>
        <c:ser>
          <c:idx val="1"/>
          <c:order val="1"/>
          <c:tx>
            <c:strRef>
              <c:f>'3. Figurer till bilaga'!$S$242</c:f>
              <c:strCache>
                <c:ptCount val="1"/>
                <c:pt idx="0">
                  <c:v>[Pink]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numRef>
              <c:f>'3. Figurer till bilaga'!$T$240:$AK$240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'3. Figurer till bilaga'!$T$242:$AK$242</c:f>
              <c:numCache>
                <c:formatCode>0.000</c:formatCode>
                <c:ptCount val="18"/>
                <c:pt idx="0">
                  <c:v>7.2723428167314813E-3</c:v>
                </c:pt>
                <c:pt idx="1">
                  <c:v>8.7077591641718369E-2</c:v>
                </c:pt>
                <c:pt idx="2">
                  <c:v>9.1597515831099777E-2</c:v>
                </c:pt>
                <c:pt idx="3">
                  <c:v>0.21061421483176443</c:v>
                </c:pt>
                <c:pt idx="4">
                  <c:v>0.20656669601545152</c:v>
                </c:pt>
                <c:pt idx="5">
                  <c:v>0.204649083081234</c:v>
                </c:pt>
                <c:pt idx="6">
                  <c:v>0.21744850208040431</c:v>
                </c:pt>
                <c:pt idx="7">
                  <c:v>0.212248722415601</c:v>
                </c:pt>
                <c:pt idx="8">
                  <c:v>0.20956936496390829</c:v>
                </c:pt>
                <c:pt idx="9">
                  <c:v>0.23818272061011631</c:v>
                </c:pt>
                <c:pt idx="10">
                  <c:v>0.25700942154689876</c:v>
                </c:pt>
                <c:pt idx="11">
                  <c:v>0.24522876050321249</c:v>
                </c:pt>
                <c:pt idx="12">
                  <c:v>0.26264045662078639</c:v>
                </c:pt>
                <c:pt idx="13">
                  <c:v>0.22031314365957239</c:v>
                </c:pt>
                <c:pt idx="14">
                  <c:v>0.24987525694494955</c:v>
                </c:pt>
                <c:pt idx="15">
                  <c:v>0.21221231709576185</c:v>
                </c:pt>
                <c:pt idx="16">
                  <c:v>0.21960243719643743</c:v>
                </c:pt>
                <c:pt idx="17">
                  <c:v>0.19418585997184745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B4-428B-836C-005A5233CD26}"/>
            </c:ext>
          </c:extLst>
        </c:ser>
        <c:ser>
          <c:idx val="2"/>
          <c:order val="2"/>
          <c:tx>
            <c:strRef>
              <c:f>'3. Figurer till bilaga'!$S$243</c:f>
              <c:strCache>
                <c:ptCount val="1"/>
                <c:pt idx="0">
                  <c:v>[bidrag]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diamond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'3. Figurer till bilaga'!$T$240:$AK$240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'3. Figurer till bilaga'!$T$243:$AK$243</c:f>
              <c:numCache>
                <c:formatCode>0.000</c:formatCode>
                <c:ptCount val="18"/>
                <c:pt idx="0">
                  <c:v>-1.6316972885832649E-2</c:v>
                </c:pt>
                <c:pt idx="1">
                  <c:v>-6.5904811885481002E-2</c:v>
                </c:pt>
                <c:pt idx="2">
                  <c:v>-5.9061937739521904E-2</c:v>
                </c:pt>
                <c:pt idx="3">
                  <c:v>-6.7939237199574509E-2</c:v>
                </c:pt>
                <c:pt idx="4">
                  <c:v>-6.4559182267321991E-2</c:v>
                </c:pt>
                <c:pt idx="5">
                  <c:v>-0.11297162603570328</c:v>
                </c:pt>
                <c:pt idx="6">
                  <c:v>-0.11070922442499467</c:v>
                </c:pt>
                <c:pt idx="7">
                  <c:v>-0.12512591843747684</c:v>
                </c:pt>
                <c:pt idx="8">
                  <c:v>-0.10013986311412601</c:v>
                </c:pt>
                <c:pt idx="9">
                  <c:v>-0.10194096477478866</c:v>
                </c:pt>
                <c:pt idx="10">
                  <c:v>-9.8210442519876956E-2</c:v>
                </c:pt>
                <c:pt idx="11">
                  <c:v>-0.13421300524527777</c:v>
                </c:pt>
                <c:pt idx="12">
                  <c:v>-0.11434838908890066</c:v>
                </c:pt>
                <c:pt idx="13">
                  <c:v>-0.10159515006301574</c:v>
                </c:pt>
                <c:pt idx="14">
                  <c:v>-6.1887182641325686E-2</c:v>
                </c:pt>
                <c:pt idx="15">
                  <c:v>-9.4739568602416252E-2</c:v>
                </c:pt>
                <c:pt idx="16">
                  <c:v>-0.13078411263521927</c:v>
                </c:pt>
                <c:pt idx="17">
                  <c:v>-8.3095009623209953E-2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B4-428B-836C-005A5233C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457920"/>
        <c:axId val="233459712"/>
      </c:lineChart>
      <c:catAx>
        <c:axId val="233457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3459712"/>
        <c:crosses val="autoZero"/>
        <c:auto val="1"/>
        <c:lblAlgn val="ctr"/>
        <c:lblOffset val="100"/>
        <c:noMultiLvlLbl val="0"/>
      </c:catAx>
      <c:valAx>
        <c:axId val="233459712"/>
        <c:scaling>
          <c:orientation val="minMax"/>
          <c:max val="0.5"/>
          <c:min val="-0.15000000000000002"/>
        </c:scaling>
        <c:delete val="0"/>
        <c:axPos val="l"/>
        <c:majorGridlines/>
        <c:numFmt formatCode="0.00" sourceLinked="0"/>
        <c:majorTickMark val="out"/>
        <c:minorTickMark val="none"/>
        <c:tickLblPos val="nextTo"/>
        <c:crossAx val="233457920"/>
        <c:crosses val="autoZero"/>
        <c:crossBetween val="between"/>
        <c:majorUnit val="5.000000000000001E-2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'3. Figurer till bilaga'!$S$277</c:f>
              <c:strCache>
                <c:ptCount val="1"/>
                <c:pt idx="0">
                  <c:v>Meritvärde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'3. Figurer till bilaga'!$T$276:$AI$276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'3. Figurer till bilaga'!$T$277:$AI$277</c:f>
              <c:numCache>
                <c:formatCode>0.0%</c:formatCode>
                <c:ptCount val="16"/>
                <c:pt idx="0">
                  <c:v>0.5502881939747698</c:v>
                </c:pt>
                <c:pt idx="1">
                  <c:v>0.55366396786466221</c:v>
                </c:pt>
                <c:pt idx="2">
                  <c:v>0.56586700584306271</c:v>
                </c:pt>
                <c:pt idx="3">
                  <c:v>0.56118516200626845</c:v>
                </c:pt>
                <c:pt idx="4">
                  <c:v>0.55428354632829513</c:v>
                </c:pt>
                <c:pt idx="5">
                  <c:v>0.54450126711632496</c:v>
                </c:pt>
                <c:pt idx="6">
                  <c:v>0.54558951530314792</c:v>
                </c:pt>
                <c:pt idx="7">
                  <c:v>0.53522558588086144</c:v>
                </c:pt>
                <c:pt idx="8">
                  <c:v>0.53350896463929554</c:v>
                </c:pt>
                <c:pt idx="9">
                  <c:v>0.55317423367917629</c:v>
                </c:pt>
                <c:pt idx="10">
                  <c:v>0.57071464790808424</c:v>
                </c:pt>
                <c:pt idx="11">
                  <c:v>0.57963037420947117</c:v>
                </c:pt>
                <c:pt idx="12">
                  <c:v>0.58057254248147494</c:v>
                </c:pt>
                <c:pt idx="13">
                  <c:v>0.57996236095132681</c:v>
                </c:pt>
                <c:pt idx="14">
                  <c:v>0.59280376774179422</c:v>
                </c:pt>
                <c:pt idx="15">
                  <c:v>0.59484179684233918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33-41BF-9FEE-F46B2155EF7C}"/>
            </c:ext>
          </c:extLst>
        </c:ser>
        <c:ser>
          <c:idx val="1"/>
          <c:order val="1"/>
          <c:tx>
            <c:strRef>
              <c:f>'3. Figurer till bilaga'!$S$278</c:f>
              <c:strCache>
                <c:ptCount val="1"/>
                <c:pt idx="0">
                  <c:v>Betygen i matematik och engelska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'3. Figurer till bilaga'!$T$276:$AI$276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'3. Figurer till bilaga'!$T$278:$AI$278</c:f>
              <c:numCache>
                <c:formatCode>0.0%</c:formatCode>
                <c:ptCount val="16"/>
                <c:pt idx="0">
                  <c:v>0.49907640984840379</c:v>
                </c:pt>
                <c:pt idx="1">
                  <c:v>0.50733086052909182</c:v>
                </c:pt>
                <c:pt idx="2">
                  <c:v>0.51191273494014344</c:v>
                </c:pt>
                <c:pt idx="3">
                  <c:v>0.5114447093538127</c:v>
                </c:pt>
                <c:pt idx="4">
                  <c:v>0.5196119834056987</c:v>
                </c:pt>
                <c:pt idx="5">
                  <c:v>0.50437654827144529</c:v>
                </c:pt>
                <c:pt idx="6">
                  <c:v>0.50190593439504771</c:v>
                </c:pt>
                <c:pt idx="7">
                  <c:v>0.49751269774905954</c:v>
                </c:pt>
                <c:pt idx="8">
                  <c:v>0.50320832768559431</c:v>
                </c:pt>
                <c:pt idx="9">
                  <c:v>0.51595489308543252</c:v>
                </c:pt>
                <c:pt idx="10">
                  <c:v>0.53737883269319764</c:v>
                </c:pt>
                <c:pt idx="11">
                  <c:v>0.54839785127939289</c:v>
                </c:pt>
                <c:pt idx="12">
                  <c:v>0.55732305983787545</c:v>
                </c:pt>
                <c:pt idx="13">
                  <c:v>0.5623688808038958</c:v>
                </c:pt>
                <c:pt idx="14">
                  <c:v>0.57826139989642134</c:v>
                </c:pt>
                <c:pt idx="15">
                  <c:v>0.58298428831648941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33-41BF-9FEE-F46B2155E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7854480"/>
        <c:axId val="537860712"/>
      </c:lineChart>
      <c:catAx>
        <c:axId val="537854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37860712"/>
        <c:crosses val="autoZero"/>
        <c:auto val="1"/>
        <c:lblAlgn val="ctr"/>
        <c:lblOffset val="100"/>
        <c:noMultiLvlLbl val="0"/>
      </c:catAx>
      <c:valAx>
        <c:axId val="537860712"/>
        <c:scaling>
          <c:orientation val="minMax"/>
          <c:max val="0.70000000000000007"/>
          <c:min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37854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 Figurer till huvudtext'!$S$14</c:f>
              <c:strCache>
                <c:ptCount val="1"/>
                <c:pt idx="0">
                  <c:v>Meritvärde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'1. Figurer till huvudtext'!$T$13:$AK$13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'1. Figurer till huvudtext'!$T$14:$AK$14</c:f>
              <c:numCache>
                <c:formatCode>0.0%</c:formatCode>
                <c:ptCount val="18"/>
                <c:pt idx="0">
                  <c:v>0.17034479428793387</c:v>
                </c:pt>
                <c:pt idx="1">
                  <c:v>0.18174617892082326</c:v>
                </c:pt>
                <c:pt idx="2">
                  <c:v>0.185297083666911</c:v>
                </c:pt>
                <c:pt idx="3">
                  <c:v>0.19359046728658252</c:v>
                </c:pt>
                <c:pt idx="4">
                  <c:v>0.19405537276253806</c:v>
                </c:pt>
                <c:pt idx="5">
                  <c:v>0.19195901312299202</c:v>
                </c:pt>
                <c:pt idx="6">
                  <c:v>0.19682749414065104</c:v>
                </c:pt>
                <c:pt idx="7">
                  <c:v>0.19631978905177302</c:v>
                </c:pt>
                <c:pt idx="8">
                  <c:v>0.19166797614588327</c:v>
                </c:pt>
                <c:pt idx="9">
                  <c:v>0.19555710849764144</c:v>
                </c:pt>
                <c:pt idx="10">
                  <c:v>0.19642332940276289</c:v>
                </c:pt>
                <c:pt idx="11">
                  <c:v>0.20926366958849826</c:v>
                </c:pt>
                <c:pt idx="12">
                  <c:v>0.20984799972762275</c:v>
                </c:pt>
                <c:pt idx="13">
                  <c:v>0.21214373121667524</c:v>
                </c:pt>
                <c:pt idx="14">
                  <c:v>0.21423101042371157</c:v>
                </c:pt>
                <c:pt idx="15">
                  <c:v>0.21891005160291244</c:v>
                </c:pt>
                <c:pt idx="16">
                  <c:v>0.22521651873312118</c:v>
                </c:pt>
                <c:pt idx="17">
                  <c:v>0.22963675684814769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AF-419C-9DEC-90E4D20B0FC7}"/>
            </c:ext>
          </c:extLst>
        </c:ser>
        <c:ser>
          <c:idx val="1"/>
          <c:order val="1"/>
          <c:tx>
            <c:strRef>
              <c:f>'1. Figurer till huvudtext'!$S$15</c:f>
              <c:strCache>
                <c:ptCount val="1"/>
                <c:pt idx="0">
                  <c:v>Matematik- och engelskabetyg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numRef>
              <c:f>'1. Figurer till huvudtext'!$T$13:$AK$13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'1. Figurer till huvudtext'!$T$15:$AK$15</c:f>
              <c:numCache>
                <c:formatCode>0.0%</c:formatCode>
                <c:ptCount val="18"/>
                <c:pt idx="0">
                  <c:v>0.15633996336222158</c:v>
                </c:pt>
                <c:pt idx="1">
                  <c:v>0.17066887364842639</c:v>
                </c:pt>
                <c:pt idx="2">
                  <c:v>0.17656162205543979</c:v>
                </c:pt>
                <c:pt idx="3">
                  <c:v>0.18614069109796308</c:v>
                </c:pt>
                <c:pt idx="4">
                  <c:v>0.18462729298181962</c:v>
                </c:pt>
                <c:pt idx="5">
                  <c:v>0.18034017136779457</c:v>
                </c:pt>
                <c:pt idx="6">
                  <c:v>0.18887208990184201</c:v>
                </c:pt>
                <c:pt idx="7">
                  <c:v>0.18834483998803472</c:v>
                </c:pt>
                <c:pt idx="8">
                  <c:v>0.18319880107335157</c:v>
                </c:pt>
                <c:pt idx="9">
                  <c:v>0.19012950632715692</c:v>
                </c:pt>
                <c:pt idx="10">
                  <c:v>0.19279008036197673</c:v>
                </c:pt>
                <c:pt idx="11">
                  <c:v>0.20266902060641434</c:v>
                </c:pt>
                <c:pt idx="12">
                  <c:v>0.2054580214437918</c:v>
                </c:pt>
                <c:pt idx="13">
                  <c:v>0.20972004808119613</c:v>
                </c:pt>
                <c:pt idx="14">
                  <c:v>0.21705930327773496</c:v>
                </c:pt>
                <c:pt idx="15">
                  <c:v>0.22239381261211574</c:v>
                </c:pt>
                <c:pt idx="16">
                  <c:v>0.233503783909629</c:v>
                </c:pt>
                <c:pt idx="17">
                  <c:v>0.23815167204809856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AF-419C-9DEC-90E4D20B0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129664"/>
        <c:axId val="232131584"/>
      </c:lineChart>
      <c:catAx>
        <c:axId val="232129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2131584"/>
        <c:crosses val="autoZero"/>
        <c:auto val="1"/>
        <c:lblAlgn val="ctr"/>
        <c:lblOffset val="100"/>
        <c:noMultiLvlLbl val="0"/>
      </c:catAx>
      <c:valAx>
        <c:axId val="232131584"/>
        <c:scaling>
          <c:orientation val="minMax"/>
          <c:max val="0.24000000000000002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232129664"/>
        <c:crosses val="autoZero"/>
        <c:crossBetween val="between"/>
        <c:majorUnit val="2.0000000000000004E-2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'3. Figurer till bilaga'!$S$313</c:f>
              <c:strCache>
                <c:ptCount val="1"/>
                <c:pt idx="0">
                  <c:v>Meritvärde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'3. Figurer till bilaga'!$T$312:$AI$312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'3. Figurer till bilaga'!$T$313:$AI$313</c:f>
              <c:numCache>
                <c:formatCode>0.0%</c:formatCode>
                <c:ptCount val="16"/>
                <c:pt idx="0">
                  <c:v>0.53801929201873433</c:v>
                </c:pt>
                <c:pt idx="1">
                  <c:v>0.53318578253482141</c:v>
                </c:pt>
                <c:pt idx="2">
                  <c:v>0.54625081912511286</c:v>
                </c:pt>
                <c:pt idx="3">
                  <c:v>0.53665199828490917</c:v>
                </c:pt>
                <c:pt idx="4">
                  <c:v>0.53352310992766183</c:v>
                </c:pt>
                <c:pt idx="5">
                  <c:v>0.52447907789504189</c:v>
                </c:pt>
                <c:pt idx="6">
                  <c:v>0.52504042069534418</c:v>
                </c:pt>
                <c:pt idx="7">
                  <c:v>0.51650842022467591</c:v>
                </c:pt>
                <c:pt idx="8">
                  <c:v>0.51509835024600714</c:v>
                </c:pt>
                <c:pt idx="9">
                  <c:v>0.53167671176177811</c:v>
                </c:pt>
                <c:pt idx="10">
                  <c:v>0.54287593549530744</c:v>
                </c:pt>
                <c:pt idx="11">
                  <c:v>0.54703345994992314</c:v>
                </c:pt>
                <c:pt idx="12">
                  <c:v>0.54657685048801319</c:v>
                </c:pt>
                <c:pt idx="13">
                  <c:v>0.54477209797998638</c:v>
                </c:pt>
                <c:pt idx="14">
                  <c:v>0.55360969575936569</c:v>
                </c:pt>
                <c:pt idx="15">
                  <c:v>0.53518440496227515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33-41BF-9FEE-F46B2155EF7C}"/>
            </c:ext>
          </c:extLst>
        </c:ser>
        <c:ser>
          <c:idx val="1"/>
          <c:order val="1"/>
          <c:tx>
            <c:strRef>
              <c:f>'3. Figurer till bilaga'!$S$314</c:f>
              <c:strCache>
                <c:ptCount val="1"/>
                <c:pt idx="0">
                  <c:v>Betygen i matematik och engelska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'3. Figurer till bilaga'!$T$312:$AI$312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'3. Figurer till bilaga'!$T$314:$AI$314</c:f>
              <c:numCache>
                <c:formatCode>0.0%</c:formatCode>
                <c:ptCount val="16"/>
                <c:pt idx="0">
                  <c:v>0.4700317506313138</c:v>
                </c:pt>
                <c:pt idx="1">
                  <c:v>0.46948387192686786</c:v>
                </c:pt>
                <c:pt idx="2">
                  <c:v>0.46851762809768066</c:v>
                </c:pt>
                <c:pt idx="3">
                  <c:v>0.46523427703132447</c:v>
                </c:pt>
                <c:pt idx="4">
                  <c:v>0.47754840456429926</c:v>
                </c:pt>
                <c:pt idx="5">
                  <c:v>0.46846865129087428</c:v>
                </c:pt>
                <c:pt idx="6">
                  <c:v>0.46544162880781553</c:v>
                </c:pt>
                <c:pt idx="7">
                  <c:v>0.46051475747323711</c:v>
                </c:pt>
                <c:pt idx="8">
                  <c:v>0.46862178141839167</c:v>
                </c:pt>
                <c:pt idx="9">
                  <c:v>0.47571978417138416</c:v>
                </c:pt>
                <c:pt idx="10">
                  <c:v>0.4926364042769793</c:v>
                </c:pt>
                <c:pt idx="11">
                  <c:v>0.49392524745156513</c:v>
                </c:pt>
                <c:pt idx="12">
                  <c:v>0.49363008998571312</c:v>
                </c:pt>
                <c:pt idx="13">
                  <c:v>0.49707907308685745</c:v>
                </c:pt>
                <c:pt idx="14">
                  <c:v>0.51144526214395514</c:v>
                </c:pt>
                <c:pt idx="15">
                  <c:v>0.50420038099930675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33-41BF-9FEE-F46B2155E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7854480"/>
        <c:axId val="537860712"/>
      </c:lineChart>
      <c:catAx>
        <c:axId val="537854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37860712"/>
        <c:crosses val="autoZero"/>
        <c:auto val="1"/>
        <c:lblAlgn val="ctr"/>
        <c:lblOffset val="100"/>
        <c:noMultiLvlLbl val="0"/>
      </c:catAx>
      <c:valAx>
        <c:axId val="537860712"/>
        <c:scaling>
          <c:orientation val="minMax"/>
          <c:max val="0.70000000000000007"/>
          <c:min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37854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'3. Figurer till bilaga'!$S$351</c:f>
              <c:strCache>
                <c:ptCount val="1"/>
                <c:pt idx="0">
                  <c:v>Meritvärde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'3. Figurer till bilaga'!$T$350:$AI$350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'3. Figurer till bilaga'!$T$351:$AI$351</c:f>
              <c:numCache>
                <c:formatCode>0.0%</c:formatCode>
                <c:ptCount val="16"/>
                <c:pt idx="0">
                  <c:v>0.5048737196462405</c:v>
                </c:pt>
                <c:pt idx="1">
                  <c:v>0.53949649391773935</c:v>
                </c:pt>
                <c:pt idx="2">
                  <c:v>0.56687812748279998</c:v>
                </c:pt>
                <c:pt idx="3">
                  <c:v>0.53954376701124829</c:v>
                </c:pt>
                <c:pt idx="4">
                  <c:v>0.56726131866287155</c:v>
                </c:pt>
                <c:pt idx="5">
                  <c:v>0.56938177357774078</c:v>
                </c:pt>
                <c:pt idx="6">
                  <c:v>0.54770971585607886</c:v>
                </c:pt>
                <c:pt idx="7">
                  <c:v>0.53297510452204144</c:v>
                </c:pt>
                <c:pt idx="8">
                  <c:v>0.50883482947651093</c:v>
                </c:pt>
                <c:pt idx="9">
                  <c:v>0.50669471656843801</c:v>
                </c:pt>
                <c:pt idx="10">
                  <c:v>0.54307443341797779</c:v>
                </c:pt>
                <c:pt idx="11">
                  <c:v>0.53636951234283248</c:v>
                </c:pt>
                <c:pt idx="12">
                  <c:v>0.51984009848171298</c:v>
                </c:pt>
                <c:pt idx="13">
                  <c:v>0.51447297955386351</c:v>
                </c:pt>
                <c:pt idx="14">
                  <c:v>0.5113131086227688</c:v>
                </c:pt>
                <c:pt idx="15">
                  <c:v>0.53380992312034248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33-41BF-9FEE-F46B2155EF7C}"/>
            </c:ext>
          </c:extLst>
        </c:ser>
        <c:ser>
          <c:idx val="1"/>
          <c:order val="1"/>
          <c:tx>
            <c:strRef>
              <c:f>'3. Figurer till bilaga'!$S$352</c:f>
              <c:strCache>
                <c:ptCount val="1"/>
                <c:pt idx="0">
                  <c:v>Betygen i matematik och engelska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'3. Figurer till bilaga'!$T$350:$AI$350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'3. Figurer till bilaga'!$T$352:$AI$352</c:f>
              <c:numCache>
                <c:formatCode>0.0%</c:formatCode>
                <c:ptCount val="16"/>
                <c:pt idx="0">
                  <c:v>0.45330186334005124</c:v>
                </c:pt>
                <c:pt idx="1">
                  <c:v>0.50803905377613257</c:v>
                </c:pt>
                <c:pt idx="2">
                  <c:v>0.52492036992233426</c:v>
                </c:pt>
                <c:pt idx="3">
                  <c:v>0.50691909061573692</c:v>
                </c:pt>
                <c:pt idx="4">
                  <c:v>0.53057102233575548</c:v>
                </c:pt>
                <c:pt idx="5">
                  <c:v>0.51630742701541754</c:v>
                </c:pt>
                <c:pt idx="6">
                  <c:v>0.51335379085841581</c:v>
                </c:pt>
                <c:pt idx="7">
                  <c:v>0.51165169161712432</c:v>
                </c:pt>
                <c:pt idx="8">
                  <c:v>0.49292504414787613</c:v>
                </c:pt>
                <c:pt idx="9">
                  <c:v>0.49442735695237122</c:v>
                </c:pt>
                <c:pt idx="10">
                  <c:v>0.5118966183010828</c:v>
                </c:pt>
                <c:pt idx="11">
                  <c:v>0.49703493716795372</c:v>
                </c:pt>
                <c:pt idx="12">
                  <c:v>0.48894208271416711</c:v>
                </c:pt>
                <c:pt idx="13">
                  <c:v>0.48340481864790164</c:v>
                </c:pt>
                <c:pt idx="14">
                  <c:v>0.49151274145524604</c:v>
                </c:pt>
                <c:pt idx="15">
                  <c:v>0.51597085603871073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33-41BF-9FEE-F46B2155E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7854480"/>
        <c:axId val="537860712"/>
      </c:lineChart>
      <c:catAx>
        <c:axId val="537854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37860712"/>
        <c:crosses val="autoZero"/>
        <c:auto val="1"/>
        <c:lblAlgn val="ctr"/>
        <c:lblOffset val="100"/>
        <c:noMultiLvlLbl val="0"/>
      </c:catAx>
      <c:valAx>
        <c:axId val="537860712"/>
        <c:scaling>
          <c:orientation val="minMax"/>
          <c:max val="0.70000000000000007"/>
          <c:min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37854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'3. Figurer till bilaga'!$S$388</c:f>
              <c:strCache>
                <c:ptCount val="1"/>
                <c:pt idx="0">
                  <c:v>Meritvärde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'3. Figurer till bilaga'!$T$387:$AI$387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'3. Figurer till bilaga'!$T$388:$AI$388</c:f>
              <c:numCache>
                <c:formatCode>0.0%</c:formatCode>
                <c:ptCount val="16"/>
                <c:pt idx="0">
                  <c:v>0.52537843092886038</c:v>
                </c:pt>
                <c:pt idx="1">
                  <c:v>0.54735894845341482</c:v>
                </c:pt>
                <c:pt idx="2">
                  <c:v>0.56441863240443657</c:v>
                </c:pt>
                <c:pt idx="3">
                  <c:v>0.59381876376989218</c:v>
                </c:pt>
                <c:pt idx="4">
                  <c:v>0.55986930233038879</c:v>
                </c:pt>
                <c:pt idx="5">
                  <c:v>0.56250268130412096</c:v>
                </c:pt>
                <c:pt idx="6">
                  <c:v>0.59504720766812647</c:v>
                </c:pt>
                <c:pt idx="7">
                  <c:v>0.57951895335619308</c:v>
                </c:pt>
                <c:pt idx="8">
                  <c:v>0.59282010700577104</c:v>
                </c:pt>
                <c:pt idx="9">
                  <c:v>0.62835767364579931</c:v>
                </c:pt>
                <c:pt idx="10">
                  <c:v>0.66011586819602774</c:v>
                </c:pt>
                <c:pt idx="11">
                  <c:v>0.64617982212812719</c:v>
                </c:pt>
                <c:pt idx="12">
                  <c:v>0.62816987384128442</c:v>
                </c:pt>
                <c:pt idx="13">
                  <c:v>0.62281765547491696</c:v>
                </c:pt>
                <c:pt idx="14">
                  <c:v>0.65002728993639103</c:v>
                </c:pt>
                <c:pt idx="15">
                  <c:v>0.6756645949578014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33-41BF-9FEE-F46B2155EF7C}"/>
            </c:ext>
          </c:extLst>
        </c:ser>
        <c:ser>
          <c:idx val="1"/>
          <c:order val="1"/>
          <c:tx>
            <c:strRef>
              <c:f>'3. Figurer till bilaga'!$S$389</c:f>
              <c:strCache>
                <c:ptCount val="1"/>
                <c:pt idx="0">
                  <c:v>Betygen i matematik och engelska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'3. Figurer till bilaga'!$T$387:$AI$387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'3. Figurer till bilaga'!$T$389:$AI$389</c:f>
              <c:numCache>
                <c:formatCode>0.0%</c:formatCode>
                <c:ptCount val="16"/>
                <c:pt idx="0">
                  <c:v>0.49262336518749739</c:v>
                </c:pt>
                <c:pt idx="1">
                  <c:v>0.51487601275154904</c:v>
                </c:pt>
                <c:pt idx="2">
                  <c:v>0.56256328499440078</c:v>
                </c:pt>
                <c:pt idx="3">
                  <c:v>0.58990842110672181</c:v>
                </c:pt>
                <c:pt idx="4">
                  <c:v>0.58015070660452372</c:v>
                </c:pt>
                <c:pt idx="5">
                  <c:v>0.5633274892775213</c:v>
                </c:pt>
                <c:pt idx="6">
                  <c:v>0.5880162062071973</c:v>
                </c:pt>
                <c:pt idx="7">
                  <c:v>0.59880466386595932</c:v>
                </c:pt>
                <c:pt idx="8">
                  <c:v>0.61159248320723936</c:v>
                </c:pt>
                <c:pt idx="9">
                  <c:v>0.64637967556695874</c:v>
                </c:pt>
                <c:pt idx="10">
                  <c:v>0.67259418951030348</c:v>
                </c:pt>
                <c:pt idx="11">
                  <c:v>0.67495077374732138</c:v>
                </c:pt>
                <c:pt idx="12">
                  <c:v>0.66726921009108564</c:v>
                </c:pt>
                <c:pt idx="13">
                  <c:v>0.64905542628895341</c:v>
                </c:pt>
                <c:pt idx="14">
                  <c:v>0.66558614231171209</c:v>
                </c:pt>
                <c:pt idx="15">
                  <c:v>0.67765913952247703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33-41BF-9FEE-F46B2155E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7854480"/>
        <c:axId val="537860712"/>
      </c:lineChart>
      <c:catAx>
        <c:axId val="537854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37860712"/>
        <c:crosses val="autoZero"/>
        <c:auto val="1"/>
        <c:lblAlgn val="ctr"/>
        <c:lblOffset val="100"/>
        <c:noMultiLvlLbl val="0"/>
      </c:catAx>
      <c:valAx>
        <c:axId val="537860712"/>
        <c:scaling>
          <c:orientation val="minMax"/>
          <c:max val="0.70000000000000007"/>
          <c:min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37854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'3. Figurer till bilaga'!$S$426</c:f>
              <c:strCache>
                <c:ptCount val="1"/>
                <c:pt idx="0">
                  <c:v>Läsförståelse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'3. Figurer till bilaga'!$T$425:$Y$425</c:f>
              <c:numCache>
                <c:formatCode>General</c:formatCode>
                <c:ptCount val="6"/>
                <c:pt idx="0">
                  <c:v>2000</c:v>
                </c:pt>
                <c:pt idx="1">
                  <c:v>2003</c:v>
                </c:pt>
                <c:pt idx="2">
                  <c:v>2006</c:v>
                </c:pt>
                <c:pt idx="3">
                  <c:v>2009</c:v>
                </c:pt>
                <c:pt idx="4">
                  <c:v>2012</c:v>
                </c:pt>
                <c:pt idx="5">
                  <c:v>2015</c:v>
                </c:pt>
              </c:numCache>
            </c:numRef>
          </c:cat>
          <c:val>
            <c:numRef>
              <c:f>'3. Figurer till bilaga'!$T$426:$Y$426</c:f>
              <c:numCache>
                <c:formatCode>0.0</c:formatCode>
                <c:ptCount val="6"/>
                <c:pt idx="0">
                  <c:v>33.295301819421475</c:v>
                </c:pt>
                <c:pt idx="3">
                  <c:v>44.203973075297277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97-4369-A4F4-84E02E8CFF3A}"/>
            </c:ext>
          </c:extLst>
        </c:ser>
        <c:ser>
          <c:idx val="1"/>
          <c:order val="1"/>
          <c:tx>
            <c:strRef>
              <c:f>'3. Figurer till bilaga'!$S$427</c:f>
              <c:strCache>
                <c:ptCount val="1"/>
                <c:pt idx="0">
                  <c:v>Matematik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'3. Figurer till bilaga'!$T$425:$Y$425</c:f>
              <c:numCache>
                <c:formatCode>General</c:formatCode>
                <c:ptCount val="6"/>
                <c:pt idx="0">
                  <c:v>2000</c:v>
                </c:pt>
                <c:pt idx="1">
                  <c:v>2003</c:v>
                </c:pt>
                <c:pt idx="2">
                  <c:v>2006</c:v>
                </c:pt>
                <c:pt idx="3">
                  <c:v>2009</c:v>
                </c:pt>
                <c:pt idx="4">
                  <c:v>2012</c:v>
                </c:pt>
                <c:pt idx="5">
                  <c:v>2015</c:v>
                </c:pt>
              </c:numCache>
            </c:numRef>
          </c:cat>
          <c:val>
            <c:numRef>
              <c:f>'3. Figurer till bilaga'!$T$427:$Y$427</c:f>
              <c:numCache>
                <c:formatCode>0.0</c:formatCode>
                <c:ptCount val="6"/>
                <c:pt idx="1">
                  <c:v>35.438975085661276</c:v>
                </c:pt>
                <c:pt idx="4">
                  <c:v>37.347886376065532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97-4369-A4F4-84E02E8CFF3A}"/>
            </c:ext>
          </c:extLst>
        </c:ser>
        <c:ser>
          <c:idx val="2"/>
          <c:order val="2"/>
          <c:tx>
            <c:strRef>
              <c:f>'3. Figurer till bilaga'!$S$428</c:f>
              <c:strCache>
                <c:ptCount val="1"/>
                <c:pt idx="0">
                  <c:v>Naturvetenskap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'3. Figurer till bilaga'!$T$425:$Y$425</c:f>
              <c:numCache>
                <c:formatCode>General</c:formatCode>
                <c:ptCount val="6"/>
                <c:pt idx="0">
                  <c:v>2000</c:v>
                </c:pt>
                <c:pt idx="1">
                  <c:v>2003</c:v>
                </c:pt>
                <c:pt idx="2">
                  <c:v>2006</c:v>
                </c:pt>
                <c:pt idx="3">
                  <c:v>2009</c:v>
                </c:pt>
                <c:pt idx="4">
                  <c:v>2012</c:v>
                </c:pt>
                <c:pt idx="5">
                  <c:v>2015</c:v>
                </c:pt>
              </c:numCache>
            </c:numRef>
          </c:cat>
          <c:val>
            <c:numRef>
              <c:f>'3. Figurer till bilaga'!$T$428:$Y$428</c:f>
              <c:numCache>
                <c:formatCode>0.0</c:formatCode>
                <c:ptCount val="6"/>
                <c:pt idx="2">
                  <c:v>37.424198498950631</c:v>
                </c:pt>
                <c:pt idx="5">
                  <c:v>43.562592322767543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97-4369-A4F4-84E02E8CFF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654632"/>
        <c:axId val="452661192"/>
      </c:lineChart>
      <c:catAx>
        <c:axId val="452654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52661192"/>
        <c:crosses val="autoZero"/>
        <c:auto val="1"/>
        <c:lblAlgn val="ctr"/>
        <c:lblOffset val="100"/>
        <c:noMultiLvlLbl val="0"/>
      </c:catAx>
      <c:valAx>
        <c:axId val="452661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52654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'3. Figurer till bilaga'!$S$463</c:f>
              <c:strCache>
                <c:ptCount val="1"/>
                <c:pt idx="0">
                  <c:v>Läsförståelse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'3. Figurer till bilaga'!$T$462:$Y$462</c:f>
              <c:numCache>
                <c:formatCode>General</c:formatCode>
                <c:ptCount val="6"/>
                <c:pt idx="0">
                  <c:v>2000</c:v>
                </c:pt>
                <c:pt idx="1">
                  <c:v>2003</c:v>
                </c:pt>
                <c:pt idx="2">
                  <c:v>2006</c:v>
                </c:pt>
                <c:pt idx="3">
                  <c:v>2009</c:v>
                </c:pt>
                <c:pt idx="4">
                  <c:v>2012</c:v>
                </c:pt>
                <c:pt idx="5">
                  <c:v>2015</c:v>
                </c:pt>
              </c:numCache>
            </c:numRef>
          </c:cat>
          <c:val>
            <c:numRef>
              <c:f>'3. Figurer till bilaga'!$T$463:$Y$463</c:f>
              <c:numCache>
                <c:formatCode>0.0</c:formatCode>
                <c:ptCount val="6"/>
                <c:pt idx="0">
                  <c:v>28.90613047448489</c:v>
                </c:pt>
                <c:pt idx="3">
                  <c:v>36.028271873054038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B5-468B-89B6-C945E9BFABE8}"/>
            </c:ext>
          </c:extLst>
        </c:ser>
        <c:ser>
          <c:idx val="1"/>
          <c:order val="1"/>
          <c:tx>
            <c:strRef>
              <c:f>'3. Figurer till bilaga'!$S$464</c:f>
              <c:strCache>
                <c:ptCount val="1"/>
                <c:pt idx="0">
                  <c:v>Matematik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'3. Figurer till bilaga'!$T$462:$Y$462</c:f>
              <c:numCache>
                <c:formatCode>General</c:formatCode>
                <c:ptCount val="6"/>
                <c:pt idx="0">
                  <c:v>2000</c:v>
                </c:pt>
                <c:pt idx="1">
                  <c:v>2003</c:v>
                </c:pt>
                <c:pt idx="2">
                  <c:v>2006</c:v>
                </c:pt>
                <c:pt idx="3">
                  <c:v>2009</c:v>
                </c:pt>
                <c:pt idx="4">
                  <c:v>2012</c:v>
                </c:pt>
                <c:pt idx="5">
                  <c:v>2015</c:v>
                </c:pt>
              </c:numCache>
            </c:numRef>
          </c:cat>
          <c:val>
            <c:numRef>
              <c:f>'3. Figurer till bilaga'!$T$464:$Y$464</c:f>
              <c:numCache>
                <c:formatCode>0.0</c:formatCode>
                <c:ptCount val="6"/>
                <c:pt idx="1">
                  <c:v>36.782931975891174</c:v>
                </c:pt>
                <c:pt idx="4">
                  <c:v>29.898038177486605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B5-468B-89B6-C945E9BFABE8}"/>
            </c:ext>
          </c:extLst>
        </c:ser>
        <c:ser>
          <c:idx val="2"/>
          <c:order val="2"/>
          <c:tx>
            <c:strRef>
              <c:f>'3. Figurer till bilaga'!$S$465</c:f>
              <c:strCache>
                <c:ptCount val="1"/>
                <c:pt idx="0">
                  <c:v>Naturvetenskap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'3. Figurer till bilaga'!$T$462:$Y$462</c:f>
              <c:numCache>
                <c:formatCode>General</c:formatCode>
                <c:ptCount val="6"/>
                <c:pt idx="0">
                  <c:v>2000</c:v>
                </c:pt>
                <c:pt idx="1">
                  <c:v>2003</c:v>
                </c:pt>
                <c:pt idx="2">
                  <c:v>2006</c:v>
                </c:pt>
                <c:pt idx="3">
                  <c:v>2009</c:v>
                </c:pt>
                <c:pt idx="4">
                  <c:v>2012</c:v>
                </c:pt>
                <c:pt idx="5">
                  <c:v>2015</c:v>
                </c:pt>
              </c:numCache>
            </c:numRef>
          </c:cat>
          <c:val>
            <c:numRef>
              <c:f>'3. Figurer till bilaga'!$T$465:$Y$465</c:f>
              <c:numCache>
                <c:formatCode>General</c:formatCode>
                <c:ptCount val="6"/>
                <c:pt idx="2" formatCode="0.0">
                  <c:v>30.824754039383699</c:v>
                </c:pt>
                <c:pt idx="5" formatCode="0.0">
                  <c:v>35.589203151356401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B5-468B-89B6-C945E9BFAB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654632"/>
        <c:axId val="452661192"/>
      </c:lineChart>
      <c:catAx>
        <c:axId val="452654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52661192"/>
        <c:crosses val="autoZero"/>
        <c:auto val="1"/>
        <c:lblAlgn val="ctr"/>
        <c:lblOffset val="100"/>
        <c:noMultiLvlLbl val="0"/>
      </c:catAx>
      <c:valAx>
        <c:axId val="452661192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52654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'3. Figurer till bilaga'!$S$500</c:f>
              <c:strCache>
                <c:ptCount val="1"/>
                <c:pt idx="0">
                  <c:v>Läsförståelse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'3. Figurer till bilaga'!$T$499:$Y$499</c:f>
              <c:numCache>
                <c:formatCode>General</c:formatCode>
                <c:ptCount val="6"/>
                <c:pt idx="0">
                  <c:v>2000</c:v>
                </c:pt>
                <c:pt idx="1">
                  <c:v>2003</c:v>
                </c:pt>
                <c:pt idx="2">
                  <c:v>2006</c:v>
                </c:pt>
                <c:pt idx="3">
                  <c:v>2009</c:v>
                </c:pt>
                <c:pt idx="4">
                  <c:v>2012</c:v>
                </c:pt>
                <c:pt idx="5">
                  <c:v>2015</c:v>
                </c:pt>
              </c:numCache>
            </c:numRef>
          </c:cat>
          <c:val>
            <c:numRef>
              <c:f>'3. Figurer till bilaga'!$T$500:$Y$500</c:f>
              <c:numCache>
                <c:formatCode>General</c:formatCode>
                <c:ptCount val="6"/>
                <c:pt idx="0" formatCode="0.0%">
                  <c:v>9.9464704700440665E-2</c:v>
                </c:pt>
                <c:pt idx="3" formatCode="0.0%">
                  <c:v>0.13847098477354786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1E-4840-B7C3-EC3570CDC7EB}"/>
            </c:ext>
          </c:extLst>
        </c:ser>
        <c:ser>
          <c:idx val="1"/>
          <c:order val="1"/>
          <c:tx>
            <c:strRef>
              <c:f>'3. Figurer till bilaga'!$S$501</c:f>
              <c:strCache>
                <c:ptCount val="1"/>
                <c:pt idx="0">
                  <c:v>Matematik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'3. Figurer till bilaga'!$T$499:$Y$499</c:f>
              <c:numCache>
                <c:formatCode>General</c:formatCode>
                <c:ptCount val="6"/>
                <c:pt idx="0">
                  <c:v>2000</c:v>
                </c:pt>
                <c:pt idx="1">
                  <c:v>2003</c:v>
                </c:pt>
                <c:pt idx="2">
                  <c:v>2006</c:v>
                </c:pt>
                <c:pt idx="3">
                  <c:v>2009</c:v>
                </c:pt>
                <c:pt idx="4">
                  <c:v>2012</c:v>
                </c:pt>
                <c:pt idx="5">
                  <c:v>2015</c:v>
                </c:pt>
              </c:numCache>
            </c:numRef>
          </c:cat>
          <c:val>
            <c:numRef>
              <c:f>'3. Figurer till bilaga'!$T$501:$Y$501</c:f>
              <c:numCache>
                <c:formatCode>0.0%</c:formatCode>
                <c:ptCount val="6"/>
                <c:pt idx="1">
                  <c:v>0.15237318833889729</c:v>
                </c:pt>
                <c:pt idx="4">
                  <c:v>0.11063118533775648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1E-4840-B7C3-EC3570CDC7EB}"/>
            </c:ext>
          </c:extLst>
        </c:ser>
        <c:ser>
          <c:idx val="2"/>
          <c:order val="2"/>
          <c:tx>
            <c:strRef>
              <c:f>'3. Figurer till bilaga'!$S$502</c:f>
              <c:strCache>
                <c:ptCount val="1"/>
                <c:pt idx="0">
                  <c:v>Naturvetenskap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'3. Figurer till bilaga'!$T$499:$Y$499</c:f>
              <c:numCache>
                <c:formatCode>General</c:formatCode>
                <c:ptCount val="6"/>
                <c:pt idx="0">
                  <c:v>2000</c:v>
                </c:pt>
                <c:pt idx="1">
                  <c:v>2003</c:v>
                </c:pt>
                <c:pt idx="2">
                  <c:v>2006</c:v>
                </c:pt>
                <c:pt idx="3">
                  <c:v>2009</c:v>
                </c:pt>
                <c:pt idx="4">
                  <c:v>2012</c:v>
                </c:pt>
                <c:pt idx="5">
                  <c:v>2015</c:v>
                </c:pt>
              </c:numCache>
            </c:numRef>
          </c:cat>
          <c:val>
            <c:numRef>
              <c:f>'3. Figurer till bilaga'!$T$502:$Y$502</c:f>
              <c:numCache>
                <c:formatCode>General</c:formatCode>
                <c:ptCount val="6"/>
                <c:pt idx="2" formatCode="0.0%">
                  <c:v>0.1100599405160388</c:v>
                </c:pt>
                <c:pt idx="5" formatCode="0.0%">
                  <c:v>0.12248476003862532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1E-4840-B7C3-EC3570CDC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654632"/>
        <c:axId val="452661192"/>
      </c:lineChart>
      <c:catAx>
        <c:axId val="452654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52661192"/>
        <c:crosses val="autoZero"/>
        <c:auto val="1"/>
        <c:lblAlgn val="ctr"/>
        <c:lblOffset val="100"/>
        <c:noMultiLvlLbl val="0"/>
      </c:catAx>
      <c:valAx>
        <c:axId val="452661192"/>
        <c:scaling>
          <c:orientation val="minMax"/>
          <c:max val="0.2400000000000000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52654632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'3. Figurer till bilaga'!$S$538</c:f>
              <c:strCache>
                <c:ptCount val="1"/>
                <c:pt idx="0">
                  <c:v>HDI 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'3. Figurer till bilaga'!$T$536:$AK$536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'3. Figurer till bilaga'!$T$538:$AK$538</c:f>
              <c:numCache>
                <c:formatCode>0.0%</c:formatCode>
                <c:ptCount val="18"/>
                <c:pt idx="1">
                  <c:v>4.6301113307668298E-3</c:v>
                </c:pt>
                <c:pt idx="2">
                  <c:v>4.5858152168435484E-3</c:v>
                </c:pt>
                <c:pt idx="3">
                  <c:v>4.3658044042696412E-3</c:v>
                </c:pt>
                <c:pt idx="4">
                  <c:v>4.0593110447088012E-3</c:v>
                </c:pt>
                <c:pt idx="5">
                  <c:v>4.1919643268442342E-3</c:v>
                </c:pt>
                <c:pt idx="6">
                  <c:v>4.3509161191908332E-3</c:v>
                </c:pt>
                <c:pt idx="7">
                  <c:v>4.1704152758275667E-3</c:v>
                </c:pt>
                <c:pt idx="8">
                  <c:v>3.250581599158673E-3</c:v>
                </c:pt>
                <c:pt idx="9">
                  <c:v>3.5348717907612397E-3</c:v>
                </c:pt>
                <c:pt idx="10">
                  <c:v>3.5101754271393702E-3</c:v>
                </c:pt>
                <c:pt idx="11">
                  <c:v>3.8910176702954633E-3</c:v>
                </c:pt>
                <c:pt idx="12">
                  <c:v>4.2168515931792425E-3</c:v>
                </c:pt>
                <c:pt idx="13">
                  <c:v>4.6211068114362999E-3</c:v>
                </c:pt>
                <c:pt idx="14">
                  <c:v>5.5214293587726596E-3</c:v>
                </c:pt>
                <c:pt idx="15">
                  <c:v>5.9210803079382431E-3</c:v>
                </c:pt>
                <c:pt idx="16">
                  <c:v>5.9538601722995358E-3</c:v>
                </c:pt>
                <c:pt idx="17">
                  <c:v>6.8553530869831262E-3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E2-4768-8A17-0BC21E5D023F}"/>
            </c:ext>
          </c:extLst>
        </c:ser>
        <c:ser>
          <c:idx val="1"/>
          <c:order val="1"/>
          <c:tx>
            <c:strRef>
              <c:f>'3. Figurer till bilaga'!$S$539</c:f>
              <c:strCache>
                <c:ptCount val="1"/>
                <c:pt idx="0">
                  <c:v>HDI 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'3. Figurer till bilaga'!$T$536:$AK$536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'3. Figurer till bilaga'!$T$539:$AK$539</c:f>
              <c:numCache>
                <c:formatCode>0.0%</c:formatCode>
                <c:ptCount val="18"/>
                <c:pt idx="1">
                  <c:v>9.3330558734783069E-3</c:v>
                </c:pt>
                <c:pt idx="2">
                  <c:v>9.2321027222608577E-3</c:v>
                </c:pt>
                <c:pt idx="3">
                  <c:v>8.1257813251274166E-3</c:v>
                </c:pt>
                <c:pt idx="4">
                  <c:v>8.2125876228599341E-3</c:v>
                </c:pt>
                <c:pt idx="5">
                  <c:v>7.9969781004413081E-3</c:v>
                </c:pt>
                <c:pt idx="6">
                  <c:v>7.4884293366152994E-3</c:v>
                </c:pt>
                <c:pt idx="7">
                  <c:v>6.8778219669898173E-3</c:v>
                </c:pt>
                <c:pt idx="8">
                  <c:v>6.3338538513018263E-3</c:v>
                </c:pt>
                <c:pt idx="9">
                  <c:v>6.9495098471428459E-3</c:v>
                </c:pt>
                <c:pt idx="10">
                  <c:v>8.3019730451179986E-3</c:v>
                </c:pt>
                <c:pt idx="11">
                  <c:v>9.9220950592534326E-3</c:v>
                </c:pt>
                <c:pt idx="12">
                  <c:v>1.1262507796782893E-2</c:v>
                </c:pt>
                <c:pt idx="13">
                  <c:v>1.28113611601608E-2</c:v>
                </c:pt>
                <c:pt idx="14">
                  <c:v>1.5672441954846534E-2</c:v>
                </c:pt>
                <c:pt idx="15">
                  <c:v>1.7374111312102983E-2</c:v>
                </c:pt>
                <c:pt idx="16">
                  <c:v>1.7954771371769384E-2</c:v>
                </c:pt>
                <c:pt idx="17">
                  <c:v>1.8844442600678274E-2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B9-47F2-BCD9-B9FB909C2B57}"/>
            </c:ext>
          </c:extLst>
        </c:ser>
        <c:ser>
          <c:idx val="2"/>
          <c:order val="2"/>
          <c:tx>
            <c:strRef>
              <c:f>'3. Figurer till bilaga'!$S$540</c:f>
              <c:strCache>
                <c:ptCount val="1"/>
                <c:pt idx="0">
                  <c:v>HDI 4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'3. Figurer till bilaga'!$T$536:$AK$536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'3. Figurer till bilaga'!$T$540:$AK$540</c:f>
              <c:numCache>
                <c:formatCode>0.0%</c:formatCode>
                <c:ptCount val="18"/>
                <c:pt idx="1">
                  <c:v>2.2443034023514722E-2</c:v>
                </c:pt>
                <c:pt idx="2">
                  <c:v>2.2707344359447282E-2</c:v>
                </c:pt>
                <c:pt idx="3">
                  <c:v>2.3377247812289642E-2</c:v>
                </c:pt>
                <c:pt idx="4">
                  <c:v>2.4355866268252802E-2</c:v>
                </c:pt>
                <c:pt idx="5">
                  <c:v>2.6515326005841108E-2</c:v>
                </c:pt>
                <c:pt idx="6">
                  <c:v>2.578481166253532E-2</c:v>
                </c:pt>
                <c:pt idx="7">
                  <c:v>2.4862737843996195E-2</c:v>
                </c:pt>
                <c:pt idx="8">
                  <c:v>2.3407374358647502E-2</c:v>
                </c:pt>
                <c:pt idx="9">
                  <c:v>2.3613905432160118E-2</c:v>
                </c:pt>
                <c:pt idx="10">
                  <c:v>1.6873331646272274E-2</c:v>
                </c:pt>
                <c:pt idx="11">
                  <c:v>9.4568646856311479E-3</c:v>
                </c:pt>
                <c:pt idx="12">
                  <c:v>9.2858586124801232E-3</c:v>
                </c:pt>
                <c:pt idx="13">
                  <c:v>9.7118382988315745E-3</c:v>
                </c:pt>
                <c:pt idx="14">
                  <c:v>1.070215345765735E-2</c:v>
                </c:pt>
                <c:pt idx="15">
                  <c:v>1.1873711665474738E-2</c:v>
                </c:pt>
                <c:pt idx="16">
                  <c:v>1.207339297548045E-2</c:v>
                </c:pt>
                <c:pt idx="17">
                  <c:v>1.1605355679779302E-2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B9-47F2-BCD9-B9FB909C2B57}"/>
            </c:ext>
          </c:extLst>
        </c:ser>
        <c:ser>
          <c:idx val="3"/>
          <c:order val="3"/>
          <c:tx>
            <c:strRef>
              <c:f>'3. Figurer till bilaga'!$S$541</c:f>
              <c:strCache>
                <c:ptCount val="1"/>
                <c:pt idx="0">
                  <c:v>HDI 5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'3. Figurer till bilaga'!$T$536:$AK$536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'3. Figurer till bilaga'!$T$541:$AK$541</c:f>
              <c:numCache>
                <c:formatCode>0.0%</c:formatCode>
                <c:ptCount val="18"/>
                <c:pt idx="1">
                  <c:v>1.0300697117885756E-2</c:v>
                </c:pt>
                <c:pt idx="2">
                  <c:v>1.012910833610498E-2</c:v>
                </c:pt>
                <c:pt idx="3">
                  <c:v>9.4432156938167137E-3</c:v>
                </c:pt>
                <c:pt idx="4">
                  <c:v>9.3589671308564014E-3</c:v>
                </c:pt>
                <c:pt idx="5">
                  <c:v>8.1904533770648883E-3</c:v>
                </c:pt>
                <c:pt idx="6">
                  <c:v>5.4169772400284285E-3</c:v>
                </c:pt>
                <c:pt idx="7">
                  <c:v>4.6496767087351705E-3</c:v>
                </c:pt>
                <c:pt idx="8">
                  <c:v>4.126963893049492E-3</c:v>
                </c:pt>
                <c:pt idx="9">
                  <c:v>4.2081807032871904E-3</c:v>
                </c:pt>
                <c:pt idx="10">
                  <c:v>4.4407800752646921E-3</c:v>
                </c:pt>
                <c:pt idx="11">
                  <c:v>4.4323766505104849E-3</c:v>
                </c:pt>
                <c:pt idx="12">
                  <c:v>5.1480729866729916E-3</c:v>
                </c:pt>
                <c:pt idx="13">
                  <c:v>5.7200285531802987E-3</c:v>
                </c:pt>
                <c:pt idx="14">
                  <c:v>6.3731925084925785E-3</c:v>
                </c:pt>
                <c:pt idx="15">
                  <c:v>6.2260737873879937E-3</c:v>
                </c:pt>
                <c:pt idx="16">
                  <c:v>6.647614314115308E-3</c:v>
                </c:pt>
                <c:pt idx="17">
                  <c:v>7.0731479656921219E-3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B9-47F2-BCD9-B9FB909C2B57}"/>
            </c:ext>
          </c:extLst>
        </c:ser>
        <c:ser>
          <c:idx val="4"/>
          <c:order val="4"/>
          <c:tx>
            <c:strRef>
              <c:f>'3. Figurer till bilaga'!$S$542</c:f>
              <c:strCache>
                <c:ptCount val="1"/>
                <c:pt idx="0">
                  <c:v>HDI 6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'3. Figurer till bilaga'!$T$536:$AK$536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'3. Figurer till bilaga'!$T$542:$AK$542</c:f>
              <c:numCache>
                <c:formatCode>0.0%</c:formatCode>
                <c:ptCount val="18"/>
                <c:pt idx="1">
                  <c:v>4.4990115492664656E-2</c:v>
                </c:pt>
                <c:pt idx="2">
                  <c:v>4.4668863826484849E-2</c:v>
                </c:pt>
                <c:pt idx="3">
                  <c:v>4.2090585633233965E-2</c:v>
                </c:pt>
                <c:pt idx="4">
                  <c:v>3.9155437785420306E-2</c:v>
                </c:pt>
                <c:pt idx="5">
                  <c:v>3.5424401838936435E-2</c:v>
                </c:pt>
                <c:pt idx="6">
                  <c:v>3.1765154535526703E-2</c:v>
                </c:pt>
                <c:pt idx="7">
                  <c:v>3.1135176948365886E-2</c:v>
                </c:pt>
                <c:pt idx="8">
                  <c:v>2.8721437904330922E-2</c:v>
                </c:pt>
                <c:pt idx="9">
                  <c:v>2.9505358416762183E-2</c:v>
                </c:pt>
                <c:pt idx="10">
                  <c:v>2.8669153721194114E-2</c:v>
                </c:pt>
                <c:pt idx="11">
                  <c:v>3.2608419823889158E-2</c:v>
                </c:pt>
                <c:pt idx="12">
                  <c:v>3.6343989668713599E-2</c:v>
                </c:pt>
                <c:pt idx="13">
                  <c:v>4.0707066912123828E-2</c:v>
                </c:pt>
                <c:pt idx="14">
                  <c:v>4.5103363963404239E-2</c:v>
                </c:pt>
                <c:pt idx="15">
                  <c:v>4.959824996844895E-2</c:v>
                </c:pt>
                <c:pt idx="16">
                  <c:v>5.155525182239893E-2</c:v>
                </c:pt>
                <c:pt idx="17">
                  <c:v>5.5039877205173143E-2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B9-47F2-BCD9-B9FB909C2B57}"/>
            </c:ext>
          </c:extLst>
        </c:ser>
        <c:ser>
          <c:idx val="5"/>
          <c:order val="5"/>
          <c:tx>
            <c:strRef>
              <c:f>'3. Figurer till bilaga'!$S$543</c:f>
              <c:strCache>
                <c:ptCount val="1"/>
                <c:pt idx="0">
                  <c:v>HDI 7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'3. Figurer till bilaga'!$T$536:$AK$536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'3. Figurer till bilaga'!$T$543:$AK$543</c:f>
              <c:numCache>
                <c:formatCode>0.0%</c:formatCode>
                <c:ptCount val="18"/>
                <c:pt idx="1">
                  <c:v>6.0243471022786389E-3</c:v>
                </c:pt>
                <c:pt idx="2">
                  <c:v>6.2790392969088579E-3</c:v>
                </c:pt>
                <c:pt idx="3">
                  <c:v>6.6160207712280027E-3</c:v>
                </c:pt>
                <c:pt idx="4">
                  <c:v>6.6903459810941342E-3</c:v>
                </c:pt>
                <c:pt idx="5">
                  <c:v>7.0848803677872876E-3</c:v>
                </c:pt>
                <c:pt idx="6">
                  <c:v>6.1536861446722943E-3</c:v>
                </c:pt>
                <c:pt idx="7">
                  <c:v>6.3649281528255393E-3</c:v>
                </c:pt>
                <c:pt idx="8">
                  <c:v>5.6168137926638825E-3</c:v>
                </c:pt>
                <c:pt idx="9">
                  <c:v>5.8273283262662619E-3</c:v>
                </c:pt>
                <c:pt idx="10">
                  <c:v>5.836687047452673E-3</c:v>
                </c:pt>
                <c:pt idx="11">
                  <c:v>7.4013923076272402E-3</c:v>
                </c:pt>
                <c:pt idx="12">
                  <c:v>9.2858586124801232E-3</c:v>
                </c:pt>
                <c:pt idx="13">
                  <c:v>1.1815756847127776E-2</c:v>
                </c:pt>
                <c:pt idx="14">
                  <c:v>1.4750533604561442E-2</c:v>
                </c:pt>
                <c:pt idx="15">
                  <c:v>1.9740440031971729E-2</c:v>
                </c:pt>
                <c:pt idx="16">
                  <c:v>2.3722249834327368E-2</c:v>
                </c:pt>
                <c:pt idx="17">
                  <c:v>2.9008203607098038E-2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B9-47F2-BCD9-B9FB909C2B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1471232"/>
        <c:axId val="261485312"/>
      </c:barChart>
      <c:catAx>
        <c:axId val="261471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61485312"/>
        <c:crosses val="autoZero"/>
        <c:auto val="1"/>
        <c:lblAlgn val="ctr"/>
        <c:lblOffset val="100"/>
        <c:noMultiLvlLbl val="0"/>
      </c:catAx>
      <c:valAx>
        <c:axId val="26148531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261471232"/>
        <c:crosses val="autoZero"/>
        <c:crossBetween val="between"/>
        <c:majorUnit val="1.0000000000000002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'3. Figurer till bilaga'!$S$576</c:f>
              <c:strCache>
                <c:ptCount val="1"/>
                <c:pt idx="0">
                  <c:v>HDI 1</c:v>
                </c:pt>
              </c:strCache>
            </c:strRef>
          </c:tx>
          <c:cat>
            <c:numRef>
              <c:f>'3. Figurer till bilaga'!$T$575:$AK$575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'3. Figurer till bilaga'!$T$576:$AK$576</c:f>
              <c:numCache>
                <c:formatCode>0.00</c:formatCode>
                <c:ptCount val="18"/>
                <c:pt idx="1">
                  <c:v>3.5800214698787074</c:v>
                </c:pt>
                <c:pt idx="2">
                  <c:v>3.6038301154848082</c:v>
                </c:pt>
                <c:pt idx="3">
                  <c:v>3.6650039310681586</c:v>
                </c:pt>
                <c:pt idx="4">
                  <c:v>3.6836730466484306</c:v>
                </c:pt>
                <c:pt idx="5">
                  <c:v>3.7160377549573931</c:v>
                </c:pt>
                <c:pt idx="6">
                  <c:v>3.7303001123415136</c:v>
                </c:pt>
                <c:pt idx="7">
                  <c:v>3.7574313467718512</c:v>
                </c:pt>
                <c:pt idx="8">
                  <c:v>3.7892535005583889</c:v>
                </c:pt>
                <c:pt idx="9">
                  <c:v>3.8137548722390542</c:v>
                </c:pt>
                <c:pt idx="10">
                  <c:v>3.8568417639429327</c:v>
                </c:pt>
                <c:pt idx="11">
                  <c:v>3.882811364627206</c:v>
                </c:pt>
                <c:pt idx="12">
                  <c:v>3.916283847404924</c:v>
                </c:pt>
                <c:pt idx="13">
                  <c:v>3.9507774683206316</c:v>
                </c:pt>
                <c:pt idx="14">
                  <c:v>3.9980031371327662</c:v>
                </c:pt>
                <c:pt idx="15">
                  <c:v>4.0345339835705172</c:v>
                </c:pt>
                <c:pt idx="16">
                  <c:v>4.0688557330827031</c:v>
                </c:pt>
                <c:pt idx="17">
                  <c:v>4.1072734418731827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D9-42C5-ABF4-8FA45D2C11B6}"/>
            </c:ext>
          </c:extLst>
        </c:ser>
        <c:ser>
          <c:idx val="1"/>
          <c:order val="1"/>
          <c:tx>
            <c:strRef>
              <c:f>'3. Figurer till bilaga'!$S$577</c:f>
              <c:strCache>
                <c:ptCount val="1"/>
                <c:pt idx="0">
                  <c:v>HDI 2</c:v>
                </c:pt>
              </c:strCache>
            </c:strRef>
          </c:tx>
          <c:cat>
            <c:numRef>
              <c:f>'3. Figurer till bilaga'!$T$575:$AK$575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'3. Figurer till bilaga'!$T$577:$AK$577</c:f>
              <c:numCache>
                <c:formatCode>0.00</c:formatCode>
                <c:ptCount val="18"/>
                <c:pt idx="1">
                  <c:v>3.4806763285024149</c:v>
                </c:pt>
                <c:pt idx="2">
                  <c:v>3.5936768149882914</c:v>
                </c:pt>
                <c:pt idx="3">
                  <c:v>3.5215827338129482</c:v>
                </c:pt>
                <c:pt idx="4">
                  <c:v>3.7745591939546594</c:v>
                </c:pt>
                <c:pt idx="5">
                  <c:v>3.884615384615385</c:v>
                </c:pt>
                <c:pt idx="6">
                  <c:v>4.0233050847457621</c:v>
                </c:pt>
                <c:pt idx="7">
                  <c:v>3.992521367521368</c:v>
                </c:pt>
                <c:pt idx="8">
                  <c:v>4.0052631578947366</c:v>
                </c:pt>
                <c:pt idx="9">
                  <c:v>4.1600985221674893</c:v>
                </c:pt>
                <c:pt idx="10">
                  <c:v>4.2481203007518795</c:v>
                </c:pt>
                <c:pt idx="11">
                  <c:v>4.0233644859813076</c:v>
                </c:pt>
                <c:pt idx="12">
                  <c:v>4.279642058165547</c:v>
                </c:pt>
                <c:pt idx="13">
                  <c:v>4.320045558086564</c:v>
                </c:pt>
                <c:pt idx="14">
                  <c:v>4.3982213438735194</c:v>
                </c:pt>
                <c:pt idx="15">
                  <c:v>4.3990476190476153</c:v>
                </c:pt>
                <c:pt idx="16">
                  <c:v>4.4898336414048075</c:v>
                </c:pt>
                <c:pt idx="17">
                  <c:v>4.4508064516129036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8D9-42C5-ABF4-8FA45D2C11B6}"/>
            </c:ext>
          </c:extLst>
        </c:ser>
        <c:ser>
          <c:idx val="2"/>
          <c:order val="2"/>
          <c:tx>
            <c:strRef>
              <c:f>'3. Figurer till bilaga'!$S$578</c:f>
              <c:strCache>
                <c:ptCount val="1"/>
                <c:pt idx="0">
                  <c:v>HDI 3</c:v>
                </c:pt>
              </c:strCache>
            </c:strRef>
          </c:tx>
          <c:cat>
            <c:numRef>
              <c:f>'3. Figurer till bilaga'!$T$575:$AK$575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'3. Figurer till bilaga'!$T$578:$AK$578</c:f>
              <c:numCache>
                <c:formatCode>0.00</c:formatCode>
                <c:ptCount val="18"/>
                <c:pt idx="1">
                  <c:v>3.8917159763313625</c:v>
                </c:pt>
                <c:pt idx="2">
                  <c:v>4.1454753722795017</c:v>
                </c:pt>
                <c:pt idx="3">
                  <c:v>4.1916208791208796</c:v>
                </c:pt>
                <c:pt idx="4">
                  <c:v>4.2035763411279232</c:v>
                </c:pt>
                <c:pt idx="5">
                  <c:v>4.2647058823529411</c:v>
                </c:pt>
                <c:pt idx="6">
                  <c:v>4.2819767441860437</c:v>
                </c:pt>
                <c:pt idx="7">
                  <c:v>4.3424764890282086</c:v>
                </c:pt>
                <c:pt idx="8">
                  <c:v>4.4148760330578485</c:v>
                </c:pt>
                <c:pt idx="9">
                  <c:v>4.4992175273865369</c:v>
                </c:pt>
                <c:pt idx="10">
                  <c:v>4.388068880688806</c:v>
                </c:pt>
                <c:pt idx="11">
                  <c:v>4.3252074688796691</c:v>
                </c:pt>
                <c:pt idx="12">
                  <c:v>4.3008279668813216</c:v>
                </c:pt>
                <c:pt idx="13">
                  <c:v>4.2453625632377854</c:v>
                </c:pt>
                <c:pt idx="14">
                  <c:v>4.2606867554309682</c:v>
                </c:pt>
                <c:pt idx="15">
                  <c:v>4.2541806020066772</c:v>
                </c:pt>
                <c:pt idx="16">
                  <c:v>4.4464621164683722</c:v>
                </c:pt>
                <c:pt idx="17">
                  <c:v>4.3113718411552409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8D9-42C5-ABF4-8FA45D2C11B6}"/>
            </c:ext>
          </c:extLst>
        </c:ser>
        <c:ser>
          <c:idx val="3"/>
          <c:order val="3"/>
          <c:tx>
            <c:strRef>
              <c:f>'3. Figurer till bilaga'!$S$579</c:f>
              <c:strCache>
                <c:ptCount val="1"/>
                <c:pt idx="0">
                  <c:v>HDI 4</c:v>
                </c:pt>
              </c:strCache>
            </c:strRef>
          </c:tx>
          <c:cat>
            <c:numRef>
              <c:f>'3. Figurer till bilaga'!$T$575:$AK$575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'3. Figurer till bilaga'!$T$579:$AK$579</c:f>
              <c:numCache>
                <c:formatCode>0.00</c:formatCode>
                <c:ptCount val="18"/>
                <c:pt idx="1">
                  <c:v>3.206879606879609</c:v>
                </c:pt>
                <c:pt idx="2">
                  <c:v>3.2370990237098964</c:v>
                </c:pt>
                <c:pt idx="3">
                  <c:v>3.3401551055579501</c:v>
                </c:pt>
                <c:pt idx="4">
                  <c:v>3.3515497553017899</c:v>
                </c:pt>
                <c:pt idx="5">
                  <c:v>3.4077809798270886</c:v>
                </c:pt>
                <c:pt idx="6">
                  <c:v>3.4078855547801807</c:v>
                </c:pt>
                <c:pt idx="7">
                  <c:v>3.4325704225352132</c:v>
                </c:pt>
                <c:pt idx="8">
                  <c:v>3.4817755322988075</c:v>
                </c:pt>
                <c:pt idx="9">
                  <c:v>3.4565139584824602</c:v>
                </c:pt>
                <c:pt idx="10">
                  <c:v>3.4498472505091655</c:v>
                </c:pt>
                <c:pt idx="11">
                  <c:v>3.4927113702623931</c:v>
                </c:pt>
                <c:pt idx="12">
                  <c:v>3.4927234927234903</c:v>
                </c:pt>
                <c:pt idx="13">
                  <c:v>3.3666312433581282</c:v>
                </c:pt>
                <c:pt idx="14">
                  <c:v>3.2889908256880749</c:v>
                </c:pt>
                <c:pt idx="15">
                  <c:v>3.3928571428571406</c:v>
                </c:pt>
                <c:pt idx="16">
                  <c:v>3.227411167512694</c:v>
                </c:pt>
                <c:pt idx="17">
                  <c:v>3.3171368861024044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8D9-42C5-ABF4-8FA45D2C11B6}"/>
            </c:ext>
          </c:extLst>
        </c:ser>
        <c:ser>
          <c:idx val="4"/>
          <c:order val="4"/>
          <c:tx>
            <c:strRef>
              <c:f>'3. Figurer till bilaga'!$S$580</c:f>
              <c:strCache>
                <c:ptCount val="1"/>
                <c:pt idx="0">
                  <c:v>HDI 5</c:v>
                </c:pt>
              </c:strCache>
            </c:strRef>
          </c:tx>
          <c:cat>
            <c:numRef>
              <c:f>'3. Figurer till bilaga'!$T$575:$AK$575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'3. Figurer till bilaga'!$T$580:$AK$580</c:f>
              <c:numCache>
                <c:formatCode>0.00</c:formatCode>
                <c:ptCount val="18"/>
                <c:pt idx="1">
                  <c:v>3.4689440993788789</c:v>
                </c:pt>
                <c:pt idx="2">
                  <c:v>3.5823170731707301</c:v>
                </c:pt>
                <c:pt idx="3">
                  <c:v>3.5345132743362813</c:v>
                </c:pt>
                <c:pt idx="4">
                  <c:v>3.5613382899628236</c:v>
                </c:pt>
                <c:pt idx="5">
                  <c:v>3.7617021276595755</c:v>
                </c:pt>
                <c:pt idx="6">
                  <c:v>4.0081967213114762</c:v>
                </c:pt>
                <c:pt idx="7">
                  <c:v>3.990384615384615</c:v>
                </c:pt>
                <c:pt idx="8">
                  <c:v>3.8435754189944138</c:v>
                </c:pt>
                <c:pt idx="9">
                  <c:v>3.9513677811550187</c:v>
                </c:pt>
                <c:pt idx="10">
                  <c:v>3.9576502732240408</c:v>
                </c:pt>
                <c:pt idx="11">
                  <c:v>4.0905612244897966</c:v>
                </c:pt>
                <c:pt idx="12">
                  <c:v>4.0647482014388538</c:v>
                </c:pt>
                <c:pt idx="13">
                  <c:v>4.2209821428571495</c:v>
                </c:pt>
                <c:pt idx="14">
                  <c:v>4.2201327433628375</c:v>
                </c:pt>
                <c:pt idx="15">
                  <c:v>4.2388535031847079</c:v>
                </c:pt>
                <c:pt idx="16">
                  <c:v>4.3431771894093716</c:v>
                </c:pt>
                <c:pt idx="17">
                  <c:v>4.3568665377176057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8D9-42C5-ABF4-8FA45D2C11B6}"/>
            </c:ext>
          </c:extLst>
        </c:ser>
        <c:ser>
          <c:idx val="5"/>
          <c:order val="5"/>
          <c:tx>
            <c:strRef>
              <c:f>'3. Figurer till bilaga'!$S$581</c:f>
              <c:strCache>
                <c:ptCount val="1"/>
                <c:pt idx="0">
                  <c:v>HDI 6</c:v>
                </c:pt>
              </c:strCache>
            </c:strRef>
          </c:tx>
          <c:cat>
            <c:numRef>
              <c:f>'3. Figurer till bilaga'!$T$575:$AK$575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'3. Figurer till bilaga'!$T$581:$AK$581</c:f>
              <c:numCache>
                <c:formatCode>0.00</c:formatCode>
                <c:ptCount val="18"/>
                <c:pt idx="1">
                  <c:v>3.4277348616994772</c:v>
                </c:pt>
                <c:pt idx="2">
                  <c:v>3.4421793037672854</c:v>
                </c:pt>
                <c:pt idx="3">
                  <c:v>3.3303515379786619</c:v>
                </c:pt>
                <c:pt idx="4">
                  <c:v>3.3585907335907437</c:v>
                </c:pt>
                <c:pt idx="5">
                  <c:v>3.3631178707224376</c:v>
                </c:pt>
                <c:pt idx="6">
                  <c:v>3.3491276086212807</c:v>
                </c:pt>
                <c:pt idx="7">
                  <c:v>3.2654551630434749</c:v>
                </c:pt>
                <c:pt idx="8">
                  <c:v>3.3453947368421049</c:v>
                </c:pt>
                <c:pt idx="9">
                  <c:v>3.2628158844765269</c:v>
                </c:pt>
                <c:pt idx="10">
                  <c:v>3.3411486732097431</c:v>
                </c:pt>
                <c:pt idx="11">
                  <c:v>3.3151757188498499</c:v>
                </c:pt>
                <c:pt idx="12">
                  <c:v>3.324387397899649</c:v>
                </c:pt>
                <c:pt idx="13">
                  <c:v>3.361641221374049</c:v>
                </c:pt>
                <c:pt idx="14">
                  <c:v>3.2308872411148006</c:v>
                </c:pt>
                <c:pt idx="15">
                  <c:v>3.3018915510718774</c:v>
                </c:pt>
                <c:pt idx="16">
                  <c:v>3.2876160234489462</c:v>
                </c:pt>
                <c:pt idx="17">
                  <c:v>3.345256784032288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8D9-42C5-ABF4-8FA45D2C11B6}"/>
            </c:ext>
          </c:extLst>
        </c:ser>
        <c:ser>
          <c:idx val="6"/>
          <c:order val="6"/>
          <c:tx>
            <c:strRef>
              <c:f>'3. Figurer till bilaga'!$S$582</c:f>
              <c:strCache>
                <c:ptCount val="1"/>
                <c:pt idx="0">
                  <c:v>HDI 7</c:v>
                </c:pt>
              </c:strCache>
            </c:strRef>
          </c:tx>
          <c:cat>
            <c:numRef>
              <c:f>'3. Figurer till bilaga'!$T$575:$AK$575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'3. Figurer till bilaga'!$T$582:$AK$582</c:f>
              <c:numCache>
                <c:formatCode>0.00</c:formatCode>
                <c:ptCount val="18"/>
                <c:pt idx="1">
                  <c:v>2.9309278350515471</c:v>
                </c:pt>
                <c:pt idx="2">
                  <c:v>3.0738317757009352</c:v>
                </c:pt>
                <c:pt idx="3">
                  <c:v>3.1265486725663703</c:v>
                </c:pt>
                <c:pt idx="4">
                  <c:v>3.1459790209790213</c:v>
                </c:pt>
                <c:pt idx="5">
                  <c:v>3.1741573033707868</c:v>
                </c:pt>
                <c:pt idx="6">
                  <c:v>3.2747440273037531</c:v>
                </c:pt>
                <c:pt idx="7">
                  <c:v>3.3526490066225159</c:v>
                </c:pt>
                <c:pt idx="8">
                  <c:v>3.2940647482014396</c:v>
                </c:pt>
                <c:pt idx="9">
                  <c:v>3.2144177449168225</c:v>
                </c:pt>
                <c:pt idx="10">
                  <c:v>3.2189849624060183</c:v>
                </c:pt>
                <c:pt idx="11">
                  <c:v>3.0556438791732914</c:v>
                </c:pt>
                <c:pt idx="12">
                  <c:v>2.8760563380281665</c:v>
                </c:pt>
                <c:pt idx="13">
                  <c:v>2.8205741626794247</c:v>
                </c:pt>
                <c:pt idx="14">
                  <c:v>2.5827517447657029</c:v>
                </c:pt>
                <c:pt idx="15">
                  <c:v>2.4382767191383588</c:v>
                </c:pt>
                <c:pt idx="16">
                  <c:v>2.2770642201834845</c:v>
                </c:pt>
                <c:pt idx="17">
                  <c:v>2.1969260326609104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8D9-42C5-ABF4-8FA45D2C1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562304"/>
        <c:axId val="260568192"/>
      </c:lineChart>
      <c:catAx>
        <c:axId val="26056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60568192"/>
        <c:crosses val="autoZero"/>
        <c:auto val="1"/>
        <c:lblAlgn val="ctr"/>
        <c:lblOffset val="100"/>
        <c:noMultiLvlLbl val="0"/>
      </c:catAx>
      <c:valAx>
        <c:axId val="2605681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crossAx val="26056230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929064981153436E-2"/>
          <c:y val="2.9056177978126409E-2"/>
          <c:w val="0.94434611848277805"/>
          <c:h val="0.89735172883927206"/>
        </c:manualLayout>
      </c:layout>
      <c:lineChart>
        <c:grouping val="standard"/>
        <c:varyColors val="0"/>
        <c:ser>
          <c:idx val="0"/>
          <c:order val="0"/>
          <c:tx>
            <c:strRef>
              <c:f>'3. Figurer till bilaga'!$S$612</c:f>
              <c:strCache>
                <c:ptCount val="1"/>
                <c:pt idx="0">
                  <c:v>HDI 1</c:v>
                </c:pt>
              </c:strCache>
            </c:strRef>
          </c:tx>
          <c:cat>
            <c:numRef>
              <c:f>'3. Figurer till bilaga'!$T$611:$AK$611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'3. Figurer till bilaga'!$T$612:$AK$612</c:f>
              <c:numCache>
                <c:formatCode>0.00</c:formatCode>
                <c:ptCount val="18"/>
                <c:pt idx="1">
                  <c:v>4.3469146570876804E-2</c:v>
                </c:pt>
                <c:pt idx="2">
                  <c:v>4.3960666547767938E-2</c:v>
                </c:pt>
                <c:pt idx="3">
                  <c:v>4.1887183273732143E-2</c:v>
                </c:pt>
                <c:pt idx="4">
                  <c:v>3.9993319224660519E-2</c:v>
                </c:pt>
                <c:pt idx="5">
                  <c:v>4.0189636554779015E-2</c:v>
                </c:pt>
                <c:pt idx="6">
                  <c:v>3.7246909029913559E-2</c:v>
                </c:pt>
                <c:pt idx="7">
                  <c:v>3.6197923166842054E-2</c:v>
                </c:pt>
                <c:pt idx="8">
                  <c:v>3.4288066855807729E-2</c:v>
                </c:pt>
                <c:pt idx="9">
                  <c:v>3.8260619294421018E-2</c:v>
                </c:pt>
                <c:pt idx="10">
                  <c:v>3.7962231979577828E-2</c:v>
                </c:pt>
                <c:pt idx="11">
                  <c:v>4.6792557595931678E-2</c:v>
                </c:pt>
                <c:pt idx="12">
                  <c:v>5.302187338294953E-2</c:v>
                </c:pt>
                <c:pt idx="13">
                  <c:v>5.6827683828069818E-2</c:v>
                </c:pt>
                <c:pt idx="14">
                  <c:v>6.3146741735299716E-2</c:v>
                </c:pt>
                <c:pt idx="15">
                  <c:v>7.4310657423502124E-2</c:v>
                </c:pt>
                <c:pt idx="16">
                  <c:v>8.0439048775409347E-2</c:v>
                </c:pt>
                <c:pt idx="17">
                  <c:v>9.5410265167221731E-2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CF-4302-9266-4C0DC1D1557C}"/>
            </c:ext>
          </c:extLst>
        </c:ser>
        <c:ser>
          <c:idx val="1"/>
          <c:order val="1"/>
          <c:tx>
            <c:strRef>
              <c:f>'3. Figurer till bilaga'!$S$613</c:f>
              <c:strCache>
                <c:ptCount val="1"/>
                <c:pt idx="0">
                  <c:v>HDI 2</c:v>
                </c:pt>
              </c:strCache>
            </c:strRef>
          </c:tx>
          <c:marker>
            <c:symbol val="diamond"/>
            <c:size val="7"/>
          </c:marker>
          <c:cat>
            <c:numRef>
              <c:f>'3. Figurer till bilaga'!$T$611:$AK$611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'3. Figurer till bilaga'!$T$613:$AK$613</c:f>
              <c:numCache>
                <c:formatCode>0.00</c:formatCode>
                <c:ptCount val="18"/>
                <c:pt idx="1">
                  <c:v>-0.26704019879673679</c:v>
                </c:pt>
                <c:pt idx="2">
                  <c:v>-0.21812312841149287</c:v>
                </c:pt>
                <c:pt idx="3">
                  <c:v>-0.27835221602845184</c:v>
                </c:pt>
                <c:pt idx="4">
                  <c:v>-0.22846437679462009</c:v>
                </c:pt>
                <c:pt idx="5">
                  <c:v>-0.16189985061935358</c:v>
                </c:pt>
                <c:pt idx="6">
                  <c:v>-0.18168892475578929</c:v>
                </c:pt>
                <c:pt idx="7">
                  <c:v>-7.6165350616720529E-2</c:v>
                </c:pt>
                <c:pt idx="8">
                  <c:v>-0.16777875431118014</c:v>
                </c:pt>
                <c:pt idx="9">
                  <c:v>-0.1248696492038789</c:v>
                </c:pt>
                <c:pt idx="10">
                  <c:v>-0.16174252677195583</c:v>
                </c:pt>
                <c:pt idx="11">
                  <c:v>-0.15353449720540613</c:v>
                </c:pt>
                <c:pt idx="12">
                  <c:v>-4.9965769263530482E-2</c:v>
                </c:pt>
                <c:pt idx="13">
                  <c:v>-7.4007912339752333E-2</c:v>
                </c:pt>
                <c:pt idx="14">
                  <c:v>-1.6608957641284203E-2</c:v>
                </c:pt>
                <c:pt idx="15">
                  <c:v>9.6154147347818613E-4</c:v>
                </c:pt>
                <c:pt idx="16">
                  <c:v>6.9880969474915303E-2</c:v>
                </c:pt>
                <c:pt idx="17">
                  <c:v>-4.6612848298067479E-2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CF-4302-9266-4C0DC1D1557C}"/>
            </c:ext>
          </c:extLst>
        </c:ser>
        <c:ser>
          <c:idx val="2"/>
          <c:order val="2"/>
          <c:tx>
            <c:strRef>
              <c:f>'3. Figurer till bilaga'!$S$614</c:f>
              <c:strCache>
                <c:ptCount val="1"/>
                <c:pt idx="0">
                  <c:v>HDI 3</c:v>
                </c:pt>
              </c:strCache>
            </c:strRef>
          </c:tx>
          <c:marker>
            <c:symbol val="diamond"/>
            <c:size val="7"/>
          </c:marker>
          <c:cat>
            <c:numRef>
              <c:f>'3. Figurer till bilaga'!$T$611:$AK$611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'3. Figurer till bilaga'!$T$614:$AK$614</c:f>
              <c:numCache>
                <c:formatCode>0.00</c:formatCode>
                <c:ptCount val="18"/>
                <c:pt idx="1">
                  <c:v>-0.14196264026258876</c:v>
                </c:pt>
                <c:pt idx="2">
                  <c:v>-0.12200253881243871</c:v>
                </c:pt>
                <c:pt idx="3">
                  <c:v>-0.12575109847048602</c:v>
                </c:pt>
                <c:pt idx="4">
                  <c:v>-0.13096407331846002</c:v>
                </c:pt>
                <c:pt idx="5">
                  <c:v>-0.14078289583840808</c:v>
                </c:pt>
                <c:pt idx="6">
                  <c:v>-0.10381646216505498</c:v>
                </c:pt>
                <c:pt idx="7">
                  <c:v>-0.11938440440829591</c:v>
                </c:pt>
                <c:pt idx="8">
                  <c:v>-0.20077796483789592</c:v>
                </c:pt>
                <c:pt idx="9">
                  <c:v>-0.23823182615003927</c:v>
                </c:pt>
                <c:pt idx="10">
                  <c:v>-0.25997634576945755</c:v>
                </c:pt>
                <c:pt idx="11">
                  <c:v>-0.34447177529834888</c:v>
                </c:pt>
                <c:pt idx="12">
                  <c:v>-0.3384307659020252</c:v>
                </c:pt>
                <c:pt idx="13">
                  <c:v>-0.27481199444398469</c:v>
                </c:pt>
                <c:pt idx="14">
                  <c:v>-0.23859215625685148</c:v>
                </c:pt>
                <c:pt idx="15">
                  <c:v>-0.20341157443418534</c:v>
                </c:pt>
                <c:pt idx="16">
                  <c:v>-7.8693525114245461E-2</c:v>
                </c:pt>
                <c:pt idx="17">
                  <c:v>-0.14595846875667695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CF-4302-9266-4C0DC1D1557C}"/>
            </c:ext>
          </c:extLst>
        </c:ser>
        <c:ser>
          <c:idx val="3"/>
          <c:order val="3"/>
          <c:tx>
            <c:strRef>
              <c:f>'3. Figurer till bilaga'!$S$615</c:f>
              <c:strCache>
                <c:ptCount val="1"/>
                <c:pt idx="0">
                  <c:v>HDI 4</c:v>
                </c:pt>
              </c:strCache>
            </c:strRef>
          </c:tx>
          <c:marker>
            <c:symbol val="diamond"/>
            <c:size val="7"/>
          </c:marker>
          <c:cat>
            <c:numRef>
              <c:f>'3. Figurer till bilaga'!$T$611:$AK$611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'3. Figurer till bilaga'!$T$615:$AK$615</c:f>
              <c:numCache>
                <c:formatCode>0.00</c:formatCode>
                <c:ptCount val="18"/>
                <c:pt idx="1">
                  <c:v>-0.43509685063052944</c:v>
                </c:pt>
                <c:pt idx="2">
                  <c:v>-0.34403874200365053</c:v>
                </c:pt>
                <c:pt idx="3">
                  <c:v>-0.37449961389374925</c:v>
                </c:pt>
                <c:pt idx="4">
                  <c:v>-0.31572592082877959</c:v>
                </c:pt>
                <c:pt idx="5">
                  <c:v>-0.27851040327902882</c:v>
                </c:pt>
                <c:pt idx="6">
                  <c:v>-0.2823299802052785</c:v>
                </c:pt>
                <c:pt idx="7">
                  <c:v>-0.24954139680117193</c:v>
                </c:pt>
                <c:pt idx="8">
                  <c:v>-0.30030237632130663</c:v>
                </c:pt>
                <c:pt idx="9">
                  <c:v>-0.32434094860209089</c:v>
                </c:pt>
                <c:pt idx="10">
                  <c:v>-0.28987223516315852</c:v>
                </c:pt>
                <c:pt idx="11">
                  <c:v>-0.46322988099759649</c:v>
                </c:pt>
                <c:pt idx="12">
                  <c:v>-0.50024315043003953</c:v>
                </c:pt>
                <c:pt idx="13">
                  <c:v>-0.53508902733508601</c:v>
                </c:pt>
                <c:pt idx="14">
                  <c:v>-0.6173998697833869</c:v>
                </c:pt>
                <c:pt idx="15">
                  <c:v>-0.44097414237639304</c:v>
                </c:pt>
                <c:pt idx="16">
                  <c:v>-0.51391064128098907</c:v>
                </c:pt>
                <c:pt idx="17">
                  <c:v>-0.51662524433849677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5CF-4302-9266-4C0DC1D1557C}"/>
            </c:ext>
          </c:extLst>
        </c:ser>
        <c:ser>
          <c:idx val="4"/>
          <c:order val="4"/>
          <c:tx>
            <c:strRef>
              <c:f>'3. Figurer till bilaga'!$S$616</c:f>
              <c:strCache>
                <c:ptCount val="1"/>
                <c:pt idx="0">
                  <c:v>HDI 5</c:v>
                </c:pt>
              </c:strCache>
            </c:strRef>
          </c:tx>
          <c:marker>
            <c:symbol val="diamond"/>
            <c:size val="7"/>
          </c:marker>
          <c:cat>
            <c:numRef>
              <c:f>'3. Figurer till bilaga'!$T$611:$AK$611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'3. Figurer till bilaga'!$T$616:$AK$616</c:f>
              <c:numCache>
                <c:formatCode>0.00</c:formatCode>
                <c:ptCount val="18"/>
                <c:pt idx="1">
                  <c:v>-0.26765744690557858</c:v>
                </c:pt>
                <c:pt idx="2">
                  <c:v>-0.36022567926838894</c:v>
                </c:pt>
                <c:pt idx="3">
                  <c:v>-0.24397001470624885</c:v>
                </c:pt>
                <c:pt idx="4">
                  <c:v>-0.19111349771286251</c:v>
                </c:pt>
                <c:pt idx="5">
                  <c:v>-0.15571071452443555</c:v>
                </c:pt>
                <c:pt idx="6">
                  <c:v>-0.19536434036061195</c:v>
                </c:pt>
                <c:pt idx="7">
                  <c:v>-0.21552066050217059</c:v>
                </c:pt>
                <c:pt idx="8">
                  <c:v>-0.2139168508178004</c:v>
                </c:pt>
                <c:pt idx="9">
                  <c:v>-0.25401575541218252</c:v>
                </c:pt>
                <c:pt idx="10">
                  <c:v>-0.34527777343243449</c:v>
                </c:pt>
                <c:pt idx="11">
                  <c:v>-0.27289175723350712</c:v>
                </c:pt>
                <c:pt idx="12">
                  <c:v>-0.15821503890293592</c:v>
                </c:pt>
                <c:pt idx="13">
                  <c:v>-8.1074951326447486E-2</c:v>
                </c:pt>
                <c:pt idx="14">
                  <c:v>-4.8936411289302054E-2</c:v>
                </c:pt>
                <c:pt idx="15">
                  <c:v>-0.15321382496211297</c:v>
                </c:pt>
                <c:pt idx="16">
                  <c:v>-1.5503147472773347E-2</c:v>
                </c:pt>
                <c:pt idx="17">
                  <c:v>-6.7705529070330589E-2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5CF-4302-9266-4C0DC1D1557C}"/>
            </c:ext>
          </c:extLst>
        </c:ser>
        <c:ser>
          <c:idx val="5"/>
          <c:order val="5"/>
          <c:tx>
            <c:strRef>
              <c:f>'3. Figurer till bilaga'!$S$617</c:f>
              <c:strCache>
                <c:ptCount val="1"/>
                <c:pt idx="0">
                  <c:v>HDI 6</c:v>
                </c:pt>
              </c:strCache>
            </c:strRef>
          </c:tx>
          <c:marker>
            <c:symbol val="diamond"/>
            <c:size val="7"/>
          </c:marker>
          <c:cat>
            <c:numRef>
              <c:f>'3. Figurer till bilaga'!$T$611:$AK$611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'3. Figurer till bilaga'!$T$617:$AK$617</c:f>
              <c:numCache>
                <c:formatCode>0.00</c:formatCode>
                <c:ptCount val="18"/>
                <c:pt idx="1">
                  <c:v>-0.3566441813137558</c:v>
                </c:pt>
                <c:pt idx="2">
                  <c:v>-0.42266969020944289</c:v>
                </c:pt>
                <c:pt idx="3">
                  <c:v>-0.41850131119477518</c:v>
                </c:pt>
                <c:pt idx="4">
                  <c:v>-0.46062417710610704</c:v>
                </c:pt>
                <c:pt idx="5">
                  <c:v>-0.53369173697625993</c:v>
                </c:pt>
                <c:pt idx="6">
                  <c:v>-0.55625630920601676</c:v>
                </c:pt>
                <c:pt idx="7">
                  <c:v>-0.6132177409920524</c:v>
                </c:pt>
                <c:pt idx="8">
                  <c:v>-0.58312158392347246</c:v>
                </c:pt>
                <c:pt idx="9">
                  <c:v>-0.61900682810513852</c:v>
                </c:pt>
                <c:pt idx="10">
                  <c:v>-0.66847666047728782</c:v>
                </c:pt>
                <c:pt idx="11">
                  <c:v>-0.74163371727803529</c:v>
                </c:pt>
                <c:pt idx="12">
                  <c:v>-0.71866131846234105</c:v>
                </c:pt>
                <c:pt idx="13">
                  <c:v>-0.65188755470383619</c:v>
                </c:pt>
                <c:pt idx="14">
                  <c:v>-0.61266232963495393</c:v>
                </c:pt>
                <c:pt idx="15">
                  <c:v>-0.56919920066066554</c:v>
                </c:pt>
                <c:pt idx="16">
                  <c:v>-0.57870878754360611</c:v>
                </c:pt>
                <c:pt idx="17">
                  <c:v>-0.61823719941001065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5CF-4302-9266-4C0DC1D1557C}"/>
            </c:ext>
          </c:extLst>
        </c:ser>
        <c:ser>
          <c:idx val="6"/>
          <c:order val="6"/>
          <c:tx>
            <c:strRef>
              <c:f>'3. Figurer till bilaga'!$S$618</c:f>
              <c:strCache>
                <c:ptCount val="1"/>
                <c:pt idx="0">
                  <c:v>HDI 7</c:v>
                </c:pt>
              </c:strCache>
            </c:strRef>
          </c:tx>
          <c:marker>
            <c:symbol val="diamond"/>
            <c:size val="7"/>
          </c:marker>
          <c:cat>
            <c:numRef>
              <c:f>'3. Figurer till bilaga'!$T$611:$AK$611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'3. Figurer till bilaga'!$T$618:$AK$618</c:f>
              <c:numCache>
                <c:formatCode>0.00</c:formatCode>
                <c:ptCount val="18"/>
                <c:pt idx="1">
                  <c:v>-0.91721927108033796</c:v>
                </c:pt>
                <c:pt idx="2">
                  <c:v>-0.80213472370059757</c:v>
                </c:pt>
                <c:pt idx="3">
                  <c:v>-0.7715331532545604</c:v>
                </c:pt>
                <c:pt idx="4">
                  <c:v>-0.67340397190327972</c:v>
                </c:pt>
                <c:pt idx="5">
                  <c:v>-0.73692566856837771</c:v>
                </c:pt>
                <c:pt idx="6">
                  <c:v>-0.7539942179134852</c:v>
                </c:pt>
                <c:pt idx="7">
                  <c:v>-0.84981280807415782</c:v>
                </c:pt>
                <c:pt idx="8">
                  <c:v>-0.92585526288556719</c:v>
                </c:pt>
                <c:pt idx="9">
                  <c:v>-1.0497394687371633</c:v>
                </c:pt>
                <c:pt idx="10">
                  <c:v>-1.1327797223743179</c:v>
                </c:pt>
                <c:pt idx="11">
                  <c:v>-1.2917018086930621</c:v>
                </c:pt>
                <c:pt idx="12">
                  <c:v>-1.4070496969199395</c:v>
                </c:pt>
                <c:pt idx="13">
                  <c:v>-1.3202515995664246</c:v>
                </c:pt>
                <c:pt idx="14">
                  <c:v>-1.2328679893224699</c:v>
                </c:pt>
                <c:pt idx="15">
                  <c:v>-1.4238534436758057</c:v>
                </c:pt>
                <c:pt idx="16">
                  <c:v>-1.4133043861544865</c:v>
                </c:pt>
                <c:pt idx="17">
                  <c:v>-1.3556724833100262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5CF-4302-9266-4C0DC1D15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507136"/>
        <c:axId val="260508672"/>
      </c:lineChart>
      <c:catAx>
        <c:axId val="26050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60508672"/>
        <c:crosses val="autoZero"/>
        <c:auto val="1"/>
        <c:lblAlgn val="ctr"/>
        <c:lblOffset val="100"/>
        <c:noMultiLvlLbl val="0"/>
      </c:catAx>
      <c:valAx>
        <c:axId val="260508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crossAx val="26050713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'3. Figurer till bilaga'!$S$649</c:f>
              <c:strCache>
                <c:ptCount val="1"/>
                <c:pt idx="0">
                  <c:v>invandringsålder</c:v>
                </c:pt>
              </c:strCache>
            </c:strRef>
          </c:tx>
          <c:cat>
            <c:numRef>
              <c:f>'3. Figurer till bilaga'!$T$648:$AL$648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'3. Figurer till bilaga'!$T$649:$AL$649</c:f>
              <c:numCache>
                <c:formatCode>0.0</c:formatCode>
                <c:ptCount val="19"/>
                <c:pt idx="0">
                  <c:v>7.5799166087560828</c:v>
                </c:pt>
                <c:pt idx="1">
                  <c:v>7.1911764705882106</c:v>
                </c:pt>
                <c:pt idx="2">
                  <c:v>6.8480685808717121</c:v>
                </c:pt>
                <c:pt idx="3">
                  <c:v>6.6492323439099295</c:v>
                </c:pt>
                <c:pt idx="4">
                  <c:v>6.5731095876394203</c:v>
                </c:pt>
                <c:pt idx="5">
                  <c:v>6.598948670377232</c:v>
                </c:pt>
                <c:pt idx="6">
                  <c:v>6.7874665238350342</c:v>
                </c:pt>
                <c:pt idx="7">
                  <c:v>6.8673997412677812</c:v>
                </c:pt>
                <c:pt idx="8">
                  <c:v>7.0771722135358477</c:v>
                </c:pt>
                <c:pt idx="9">
                  <c:v>7.1318142171827432</c:v>
                </c:pt>
                <c:pt idx="10">
                  <c:v>7.6941718163092236</c:v>
                </c:pt>
                <c:pt idx="11">
                  <c:v>8.7076345431790223</c:v>
                </c:pt>
                <c:pt idx="12">
                  <c:v>8.912865974571325</c:v>
                </c:pt>
                <c:pt idx="13">
                  <c:v>9.0197484554280631</c:v>
                </c:pt>
                <c:pt idx="14">
                  <c:v>8.880908532842275</c:v>
                </c:pt>
                <c:pt idx="15">
                  <c:v>8.8852957960814134</c:v>
                </c:pt>
                <c:pt idx="16">
                  <c:v>8.9342545326527691</c:v>
                </c:pt>
                <c:pt idx="17">
                  <c:v>9.2101977950713412</c:v>
                </c:pt>
                <c:pt idx="18">
                  <c:v>9.2966817057197257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25-40F7-9FE5-94E7E9E7A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507136"/>
        <c:axId val="260508672"/>
      </c:lineChart>
      <c:catAx>
        <c:axId val="26050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60508672"/>
        <c:crosses val="autoZero"/>
        <c:auto val="1"/>
        <c:lblAlgn val="ctr"/>
        <c:lblOffset val="100"/>
        <c:noMultiLvlLbl val="0"/>
      </c:catAx>
      <c:valAx>
        <c:axId val="26050867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6050713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'1. Figurer till huvudtext'!$S$83</c:f>
              <c:strCache>
                <c:ptCount val="1"/>
                <c:pt idx="0">
                  <c:v>socioekonomiskt index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'1. Figurer till huvudtext'!$T$82:$AL$82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'1. Figurer till huvudtext'!$T$83:$AL$83</c:f>
              <c:numCache>
                <c:formatCode>0.0%</c:formatCode>
                <c:ptCount val="19"/>
                <c:pt idx="0">
                  <c:v>0.15450130538769102</c:v>
                </c:pt>
                <c:pt idx="1">
                  <c:v>0.15730989904858741</c:v>
                </c:pt>
                <c:pt idx="2">
                  <c:v>0.1577390192676468</c:v>
                </c:pt>
                <c:pt idx="3">
                  <c:v>0.1574053848710765</c:v>
                </c:pt>
                <c:pt idx="4">
                  <c:v>0.16135340529551287</c:v>
                </c:pt>
                <c:pt idx="5">
                  <c:v>0.16016071766004633</c:v>
                </c:pt>
                <c:pt idx="6">
                  <c:v>0.16594242259641501</c:v>
                </c:pt>
                <c:pt idx="7">
                  <c:v>0.16726474265789715</c:v>
                </c:pt>
                <c:pt idx="8">
                  <c:v>0.16188987139928349</c:v>
                </c:pt>
                <c:pt idx="9">
                  <c:v>0.17233452075221606</c:v>
                </c:pt>
                <c:pt idx="10">
                  <c:v>0.17098563093986435</c:v>
                </c:pt>
                <c:pt idx="11">
                  <c:v>0.18566627304932329</c:v>
                </c:pt>
                <c:pt idx="12">
                  <c:v>0.18405530602196565</c:v>
                </c:pt>
                <c:pt idx="13">
                  <c:v>0.19380798809228478</c:v>
                </c:pt>
                <c:pt idx="14">
                  <c:v>0.20077340121645518</c:v>
                </c:pt>
                <c:pt idx="15">
                  <c:v>0.212817692352226</c:v>
                </c:pt>
                <c:pt idx="16">
                  <c:v>0.21727866533150822</c:v>
                </c:pt>
                <c:pt idx="17">
                  <c:v>0.21616582384399896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0D-461B-8FA9-F09F47C88A49}"/>
            </c:ext>
          </c:extLst>
        </c:ser>
        <c:ser>
          <c:idx val="1"/>
          <c:order val="1"/>
          <c:tx>
            <c:strRef>
              <c:f>'1. Figurer till huvudtext'!$S$84</c:f>
              <c:strCache>
                <c:ptCount val="1"/>
                <c:pt idx="0">
                  <c:v>utbildningsnivå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diamond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'1. Figurer till huvudtext'!$T$82:$AL$82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'1. Figurer till huvudtext'!$T$84:$AL$84</c:f>
              <c:numCache>
                <c:formatCode>0.0%</c:formatCode>
                <c:ptCount val="19"/>
                <c:pt idx="0">
                  <c:v>0.14113567252481074</c:v>
                </c:pt>
                <c:pt idx="1">
                  <c:v>0.1362473496994866</c:v>
                </c:pt>
                <c:pt idx="2">
                  <c:v>0.13682062203292072</c:v>
                </c:pt>
                <c:pt idx="3">
                  <c:v>0.12952734645154568</c:v>
                </c:pt>
                <c:pt idx="4">
                  <c:v>0.13621030592066999</c:v>
                </c:pt>
                <c:pt idx="5">
                  <c:v>0.13095166736598135</c:v>
                </c:pt>
                <c:pt idx="6">
                  <c:v>0.13519067818058494</c:v>
                </c:pt>
                <c:pt idx="7">
                  <c:v>0.13661826912084143</c:v>
                </c:pt>
                <c:pt idx="8">
                  <c:v>0.13054678058812305</c:v>
                </c:pt>
                <c:pt idx="9">
                  <c:v>0.13890159939557106</c:v>
                </c:pt>
                <c:pt idx="10">
                  <c:v>0.1377200595754712</c:v>
                </c:pt>
                <c:pt idx="11">
                  <c:v>0.14421151870173618</c:v>
                </c:pt>
                <c:pt idx="12">
                  <c:v>0.13988774178488442</c:v>
                </c:pt>
                <c:pt idx="13">
                  <c:v>0.14630520877727304</c:v>
                </c:pt>
                <c:pt idx="14">
                  <c:v>0.15001264350376775</c:v>
                </c:pt>
                <c:pt idx="15">
                  <c:v>0.15792735961290452</c:v>
                </c:pt>
                <c:pt idx="16">
                  <c:v>0.16495664389865811</c:v>
                </c:pt>
                <c:pt idx="17">
                  <c:v>0.16145433614735227</c:v>
                </c:pt>
                <c:pt idx="18">
                  <c:v>0.16495404437546166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0D-461B-8FA9-F09F47C88A49}"/>
            </c:ext>
          </c:extLst>
        </c:ser>
        <c:ser>
          <c:idx val="2"/>
          <c:order val="2"/>
          <c:tx>
            <c:strRef>
              <c:f>'1. Figurer till huvudtext'!$S$85</c:f>
              <c:strCache>
                <c:ptCount val="1"/>
                <c:pt idx="0">
                  <c:v>inkomst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numRef>
              <c:f>'1. Figurer till huvudtext'!$T$82:$AL$82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'1. Figurer till huvudtext'!$T$85:$AL$85</c:f>
              <c:numCache>
                <c:formatCode>0.0%</c:formatCode>
                <c:ptCount val="19"/>
                <c:pt idx="0">
                  <c:v>0.11185508895902893</c:v>
                </c:pt>
                <c:pt idx="1">
                  <c:v>0.12144460276354585</c:v>
                </c:pt>
                <c:pt idx="2">
                  <c:v>0.12218819678309525</c:v>
                </c:pt>
                <c:pt idx="3">
                  <c:v>0.1275308512692192</c:v>
                </c:pt>
                <c:pt idx="4">
                  <c:v>0.13025878872554919</c:v>
                </c:pt>
                <c:pt idx="5">
                  <c:v>0.13473550388876843</c:v>
                </c:pt>
                <c:pt idx="6">
                  <c:v>0.14140208183929079</c:v>
                </c:pt>
                <c:pt idx="7">
                  <c:v>0.14151245881801464</c:v>
                </c:pt>
                <c:pt idx="8">
                  <c:v>0.14017794073698864</c:v>
                </c:pt>
                <c:pt idx="9">
                  <c:v>0.14807159419019966</c:v>
                </c:pt>
                <c:pt idx="10">
                  <c:v>0.15108472501690698</c:v>
                </c:pt>
                <c:pt idx="11">
                  <c:v>0.16814115664303231</c:v>
                </c:pt>
                <c:pt idx="12">
                  <c:v>0.17189704194128896</c:v>
                </c:pt>
                <c:pt idx="13">
                  <c:v>0.18016095598486684</c:v>
                </c:pt>
                <c:pt idx="14">
                  <c:v>0.18816293227971045</c:v>
                </c:pt>
                <c:pt idx="15">
                  <c:v>0.19974882017134021</c:v>
                </c:pt>
                <c:pt idx="16">
                  <c:v>0.20019651324399509</c:v>
                </c:pt>
                <c:pt idx="17">
                  <c:v>0.20134723963423112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0D-461B-8FA9-F09F47C88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369856"/>
        <c:axId val="245383936"/>
      </c:lineChart>
      <c:catAx>
        <c:axId val="245369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5383936"/>
        <c:crosses val="autoZero"/>
        <c:auto val="1"/>
        <c:lblAlgn val="ctr"/>
        <c:lblOffset val="100"/>
        <c:noMultiLvlLbl val="0"/>
      </c:catAx>
      <c:valAx>
        <c:axId val="245383936"/>
        <c:scaling>
          <c:orientation val="minMax"/>
          <c:max val="0.26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245369856"/>
        <c:crosses val="autoZero"/>
        <c:crossBetween val="between"/>
        <c:majorUnit val="2.0000000000000004E-2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'3. Figurer till bilaga'!$S$684</c:f>
              <c:strCache>
                <c:ptCount val="1"/>
                <c:pt idx="0">
                  <c:v>invandrat efter skolstart</c:v>
                </c:pt>
              </c:strCache>
            </c:strRef>
          </c:tx>
          <c:marker>
            <c:symbol val="diamond"/>
            <c:size val="7"/>
          </c:marker>
          <c:cat>
            <c:numRef>
              <c:f>'3. Figurer till bilaga'!$T$683:$AL$683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'3. Figurer till bilaga'!$T$684:$AL$684</c:f>
              <c:numCache>
                <c:formatCode>0.0%</c:formatCode>
                <c:ptCount val="19"/>
                <c:pt idx="0">
                  <c:v>0.04</c:v>
                </c:pt>
                <c:pt idx="1">
                  <c:v>8.9613526570048313E-2</c:v>
                </c:pt>
                <c:pt idx="2">
                  <c:v>8.3537481626653601E-2</c:v>
                </c:pt>
                <c:pt idx="3">
                  <c:v>8.6441986107537949E-2</c:v>
                </c:pt>
                <c:pt idx="4">
                  <c:v>7.6335877862595422E-2</c:v>
                </c:pt>
                <c:pt idx="5">
                  <c:v>5.8114812189936214E-2</c:v>
                </c:pt>
                <c:pt idx="6">
                  <c:v>5.8649944669863514E-2</c:v>
                </c:pt>
                <c:pt idx="7">
                  <c:v>6.25E-2</c:v>
                </c:pt>
                <c:pt idx="8">
                  <c:v>6.828358208955225E-2</c:v>
                </c:pt>
                <c:pt idx="9">
                  <c:v>6.0711793440334963E-2</c:v>
                </c:pt>
                <c:pt idx="10">
                  <c:v>7.1245186136071892E-2</c:v>
                </c:pt>
                <c:pt idx="11">
                  <c:v>8.4970938278438976E-2</c:v>
                </c:pt>
                <c:pt idx="12">
                  <c:v>8.2355757720852282E-2</c:v>
                </c:pt>
                <c:pt idx="13">
                  <c:v>8.9127686472819226E-2</c:v>
                </c:pt>
                <c:pt idx="14">
                  <c:v>9.1500836897898452E-2</c:v>
                </c:pt>
                <c:pt idx="15">
                  <c:v>0.10127016821146584</c:v>
                </c:pt>
                <c:pt idx="16">
                  <c:v>0.10521400778210117</c:v>
                </c:pt>
                <c:pt idx="17">
                  <c:v>0.10285455369279564</c:v>
                </c:pt>
                <c:pt idx="18">
                  <c:v>0.10079826816398321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92-4C7D-ACA6-3CE9519AAC83}"/>
            </c:ext>
          </c:extLst>
        </c:ser>
        <c:ser>
          <c:idx val="1"/>
          <c:order val="1"/>
          <c:tx>
            <c:strRef>
              <c:f>'3. Figurer till bilaga'!$S$685</c:f>
              <c:strCache>
                <c:ptCount val="1"/>
                <c:pt idx="0">
                  <c:v>nyanländ</c:v>
                </c:pt>
              </c:strCache>
            </c:strRef>
          </c:tx>
          <c:marker>
            <c:symbol val="diamond"/>
            <c:size val="7"/>
          </c:marker>
          <c:cat>
            <c:numRef>
              <c:f>'3. Figurer till bilaga'!$T$683:$AL$683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'3. Figurer till bilaga'!$T$685:$AL$685</c:f>
              <c:numCache>
                <c:formatCode>0.0%</c:formatCode>
                <c:ptCount val="19"/>
                <c:pt idx="0">
                  <c:v>0</c:v>
                </c:pt>
                <c:pt idx="1">
                  <c:v>3.3880903490759749E-2</c:v>
                </c:pt>
                <c:pt idx="2">
                  <c:v>3.3112582781456956E-2</c:v>
                </c:pt>
                <c:pt idx="3">
                  <c:v>4.1594454072790298E-2</c:v>
                </c:pt>
                <c:pt idx="4">
                  <c:v>3.5714285714285712E-2</c:v>
                </c:pt>
                <c:pt idx="5">
                  <c:v>3.5629453681710214E-2</c:v>
                </c:pt>
                <c:pt idx="6">
                  <c:v>3.9941902687000728E-2</c:v>
                </c:pt>
                <c:pt idx="7">
                  <c:v>3.5168195718654434E-2</c:v>
                </c:pt>
                <c:pt idx="8">
                  <c:v>3.7360890302066775E-2</c:v>
                </c:pt>
                <c:pt idx="9">
                  <c:v>3.1922791388270234E-2</c:v>
                </c:pt>
                <c:pt idx="10">
                  <c:v>5.0955414012738863E-2</c:v>
                </c:pt>
                <c:pt idx="11">
                  <c:v>6.5228826933193054E-2</c:v>
                </c:pt>
                <c:pt idx="12">
                  <c:v>6.0116086235489218E-2</c:v>
                </c:pt>
                <c:pt idx="13">
                  <c:v>7.3151125401929265E-2</c:v>
                </c:pt>
                <c:pt idx="14">
                  <c:v>6.2950322335987866E-2</c:v>
                </c:pt>
                <c:pt idx="15">
                  <c:v>6.8232662192393739E-2</c:v>
                </c:pt>
                <c:pt idx="16">
                  <c:v>7.7917659067710102E-2</c:v>
                </c:pt>
                <c:pt idx="17">
                  <c:v>7.4541629095281031E-2</c:v>
                </c:pt>
                <c:pt idx="18">
                  <c:v>7.6835902085222119E-2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92-4C7D-ACA6-3CE9519AAC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410048"/>
        <c:axId val="245424128"/>
      </c:lineChart>
      <c:catAx>
        <c:axId val="245410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5424128"/>
        <c:crosses val="autoZero"/>
        <c:auto val="1"/>
        <c:lblAlgn val="ctr"/>
        <c:lblOffset val="100"/>
        <c:noMultiLvlLbl val="0"/>
      </c:catAx>
      <c:valAx>
        <c:axId val="245424128"/>
        <c:scaling>
          <c:orientation val="minMax"/>
          <c:max val="0.26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245410048"/>
        <c:crosses val="autoZero"/>
        <c:crossBetween val="between"/>
        <c:majorUnit val="2.0000000000000004E-2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'3. Figurer till bilaga'!$S$722</c:f>
              <c:strCache>
                <c:ptCount val="1"/>
                <c:pt idx="0">
                  <c:v>Meritvärde</c:v>
                </c:pt>
              </c:strCache>
            </c:strRef>
          </c:tx>
          <c:marker>
            <c:symbol val="diamond"/>
            <c:size val="7"/>
          </c:marker>
          <c:cat>
            <c:numRef>
              <c:f>'3. Figurer till bilaga'!$T$721:$AF$721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'3. Figurer till bilaga'!$T$722:$AF$722</c:f>
              <c:numCache>
                <c:formatCode>0.0%</c:formatCode>
                <c:ptCount val="13"/>
                <c:pt idx="0">
                  <c:v>7.6626830425618783E-2</c:v>
                </c:pt>
                <c:pt idx="1">
                  <c:v>8.343079061762175E-2</c:v>
                </c:pt>
                <c:pt idx="2">
                  <c:v>7.1657167908811922E-2</c:v>
                </c:pt>
                <c:pt idx="3">
                  <c:v>7.3444283646888556E-2</c:v>
                </c:pt>
                <c:pt idx="4">
                  <c:v>8.1517183570829835E-2</c:v>
                </c:pt>
                <c:pt idx="5">
                  <c:v>8.8979312778439401E-2</c:v>
                </c:pt>
                <c:pt idx="6">
                  <c:v>0.10590539319072009</c:v>
                </c:pt>
                <c:pt idx="7">
                  <c:v>0.10885368921482935</c:v>
                </c:pt>
                <c:pt idx="8">
                  <c:v>9.2844193238775727E-2</c:v>
                </c:pt>
                <c:pt idx="9">
                  <c:v>0.1229428433941079</c:v>
                </c:pt>
                <c:pt idx="10">
                  <c:v>0.13712938005390837</c:v>
                </c:pt>
                <c:pt idx="11">
                  <c:v>0.11225911865058387</c:v>
                </c:pt>
                <c:pt idx="12">
                  <c:v>0.11833227610864426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C6-4DFD-8046-CD737086B0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144960"/>
        <c:axId val="179150848"/>
      </c:lineChart>
      <c:catAx>
        <c:axId val="179144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9150848"/>
        <c:crosses val="autoZero"/>
        <c:auto val="1"/>
        <c:lblAlgn val="ctr"/>
        <c:lblOffset val="100"/>
        <c:noMultiLvlLbl val="0"/>
      </c:catAx>
      <c:valAx>
        <c:axId val="179150848"/>
        <c:scaling>
          <c:orientation val="minMax"/>
          <c:max val="0.1400000000000000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791449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'3. Figurer till bilaga'!$S$759</c:f>
              <c:strCache>
                <c:ptCount val="1"/>
                <c:pt idx="0">
                  <c:v>Samtliga elever med betyg</c:v>
                </c:pt>
              </c:strCache>
            </c:strRef>
          </c:tx>
          <c:marker>
            <c:symbol val="diamond"/>
            <c:size val="7"/>
          </c:marker>
          <c:cat>
            <c:numRef>
              <c:f>'3. Figurer till bilaga'!$T$758:$AL$758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'3. Figurer till bilaga'!$T$759:$AL$759</c:f>
              <c:numCache>
                <c:formatCode>0.0%</c:formatCode>
                <c:ptCount val="19"/>
                <c:pt idx="0">
                  <c:v>2.0327862881949137E-2</c:v>
                </c:pt>
                <c:pt idx="1">
                  <c:v>1.9750895562294243E-2</c:v>
                </c:pt>
                <c:pt idx="2">
                  <c:v>1.743616485887366E-2</c:v>
                </c:pt>
                <c:pt idx="3">
                  <c:v>1.94474223172874E-2</c:v>
                </c:pt>
                <c:pt idx="4">
                  <c:v>1.9568231467362539E-2</c:v>
                </c:pt>
                <c:pt idx="5">
                  <c:v>2.2140645080738819E-2</c:v>
                </c:pt>
                <c:pt idx="6">
                  <c:v>1.9911326999627724E-2</c:v>
                </c:pt>
                <c:pt idx="7">
                  <c:v>2.0616703465539794E-2</c:v>
                </c:pt>
                <c:pt idx="8">
                  <c:v>2.0047931926456861E-2</c:v>
                </c:pt>
                <c:pt idx="9">
                  <c:v>1.9776664801506132E-2</c:v>
                </c:pt>
                <c:pt idx="10">
                  <c:v>2.0006890288634685E-2</c:v>
                </c:pt>
                <c:pt idx="11">
                  <c:v>2.6284886479980261E-2</c:v>
                </c:pt>
                <c:pt idx="12">
                  <c:v>2.5253843323833246E-2</c:v>
                </c:pt>
                <c:pt idx="13">
                  <c:v>2.9218211716671903E-2</c:v>
                </c:pt>
                <c:pt idx="14">
                  <c:v>3.0015288986685963E-2</c:v>
                </c:pt>
                <c:pt idx="15">
                  <c:v>2.9311082868314544E-2</c:v>
                </c:pt>
                <c:pt idx="16">
                  <c:v>3.8106499808221186E-2</c:v>
                </c:pt>
                <c:pt idx="17">
                  <c:v>4.0931648797026897E-2</c:v>
                </c:pt>
                <c:pt idx="18">
                  <c:v>5.8383012874307576E-2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D1-4295-ADB1-63AF0F2C4262}"/>
            </c:ext>
          </c:extLst>
        </c:ser>
        <c:ser>
          <c:idx val="1"/>
          <c:order val="1"/>
          <c:tx>
            <c:strRef>
              <c:f>'3. Figurer till bilaga'!$S$760</c:f>
              <c:strCache>
                <c:ptCount val="1"/>
                <c:pt idx="0">
                  <c:v>Endast elever med löpnummer</c:v>
                </c:pt>
              </c:strCache>
            </c:strRef>
          </c:tx>
          <c:marker>
            <c:symbol val="diamond"/>
            <c:size val="7"/>
          </c:marker>
          <c:cat>
            <c:numRef>
              <c:f>'3. Figurer till bilaga'!$T$758:$AL$758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'3. Figurer till bilaga'!$T$760:$AL$760</c:f>
              <c:numCache>
                <c:formatCode>0.0%</c:formatCode>
                <c:ptCount val="19"/>
                <c:pt idx="0">
                  <c:v>2.0327862881949137E-2</c:v>
                </c:pt>
                <c:pt idx="1">
                  <c:v>1.9847933393632614E-2</c:v>
                </c:pt>
                <c:pt idx="2">
                  <c:v>1.7517409396964161E-2</c:v>
                </c:pt>
                <c:pt idx="3">
                  <c:v>1.9420097899527537E-2</c:v>
                </c:pt>
                <c:pt idx="4">
                  <c:v>1.9694237225514409E-2</c:v>
                </c:pt>
                <c:pt idx="5">
                  <c:v>2.2189538467707264E-2</c:v>
                </c:pt>
                <c:pt idx="6">
                  <c:v>2.0005565296854363E-2</c:v>
                </c:pt>
                <c:pt idx="7">
                  <c:v>2.0653225294265724E-2</c:v>
                </c:pt>
                <c:pt idx="8">
                  <c:v>2.0239827619574671E-2</c:v>
                </c:pt>
                <c:pt idx="9">
                  <c:v>1.966894042409183E-2</c:v>
                </c:pt>
                <c:pt idx="10">
                  <c:v>2.0000784123304034E-2</c:v>
                </c:pt>
                <c:pt idx="11">
                  <c:v>2.6223445466451868E-2</c:v>
                </c:pt>
                <c:pt idx="12">
                  <c:v>2.5017049712883741E-2</c:v>
                </c:pt>
                <c:pt idx="13">
                  <c:v>2.9053856747414477E-2</c:v>
                </c:pt>
                <c:pt idx="14">
                  <c:v>2.943060978709883E-2</c:v>
                </c:pt>
                <c:pt idx="15">
                  <c:v>2.8864076300371466E-2</c:v>
                </c:pt>
                <c:pt idx="16">
                  <c:v>3.6423778855987854E-2</c:v>
                </c:pt>
                <c:pt idx="17">
                  <c:v>3.7530418119241155E-2</c:v>
                </c:pt>
                <c:pt idx="18">
                  <c:v>4.0110974176730839E-2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D1-4295-ADB1-63AF0F2C4262}"/>
            </c:ext>
          </c:extLst>
        </c:ser>
        <c:ser>
          <c:idx val="2"/>
          <c:order val="2"/>
          <c:tx>
            <c:strRef>
              <c:f>'3. Figurer till bilaga'!$S$761</c:f>
              <c:strCache>
                <c:ptCount val="1"/>
                <c:pt idx="0">
                  <c:v>Endast elever med löpn och som anlänt före skolstart</c:v>
                </c:pt>
              </c:strCache>
            </c:strRef>
          </c:tx>
          <c:marker>
            <c:symbol val="diamond"/>
            <c:size val="7"/>
          </c:marker>
          <c:cat>
            <c:numRef>
              <c:f>'3. Figurer till bilaga'!$T$758:$AL$758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'3. Figurer till bilaga'!$T$761:$AL$761</c:f>
              <c:numCache>
                <c:formatCode>0.0%</c:formatCode>
                <c:ptCount val="19"/>
                <c:pt idx="0">
                  <c:v>2.1027951740183404E-2</c:v>
                </c:pt>
                <c:pt idx="1">
                  <c:v>2.0422568563542281E-2</c:v>
                </c:pt>
                <c:pt idx="2">
                  <c:v>1.7580967392970812E-2</c:v>
                </c:pt>
                <c:pt idx="3">
                  <c:v>2.0273819058543644E-2</c:v>
                </c:pt>
                <c:pt idx="4">
                  <c:v>2.0120573556889759E-2</c:v>
                </c:pt>
                <c:pt idx="5">
                  <c:v>2.275335500098748E-2</c:v>
                </c:pt>
                <c:pt idx="6">
                  <c:v>2.0250394656633065E-2</c:v>
                </c:pt>
                <c:pt idx="7">
                  <c:v>2.1436096096525664E-2</c:v>
                </c:pt>
                <c:pt idx="8">
                  <c:v>2.0975852525808331E-2</c:v>
                </c:pt>
                <c:pt idx="9">
                  <c:v>2.0404326937957046E-2</c:v>
                </c:pt>
                <c:pt idx="10">
                  <c:v>2.0543111517768522E-2</c:v>
                </c:pt>
                <c:pt idx="11">
                  <c:v>2.6607633651566695E-2</c:v>
                </c:pt>
                <c:pt idx="12">
                  <c:v>2.5781213487869142E-2</c:v>
                </c:pt>
                <c:pt idx="13">
                  <c:v>2.907457558981031E-2</c:v>
                </c:pt>
                <c:pt idx="14">
                  <c:v>3.010674536798489E-2</c:v>
                </c:pt>
                <c:pt idx="15">
                  <c:v>2.9600653859816875E-2</c:v>
                </c:pt>
                <c:pt idx="16">
                  <c:v>3.4856300362859055E-2</c:v>
                </c:pt>
                <c:pt idx="17">
                  <c:v>3.2439355425026753E-2</c:v>
                </c:pt>
                <c:pt idx="18">
                  <c:v>3.5450606360562319E-2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D1-4295-ADB1-63AF0F2C4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98560"/>
        <c:axId val="50500352"/>
      </c:lineChart>
      <c:catAx>
        <c:axId val="5049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0500352"/>
        <c:crosses val="autoZero"/>
        <c:auto val="1"/>
        <c:lblAlgn val="ctr"/>
        <c:lblOffset val="100"/>
        <c:noMultiLvlLbl val="0"/>
      </c:catAx>
      <c:valAx>
        <c:axId val="50500352"/>
        <c:scaling>
          <c:orientation val="minMax"/>
          <c:max val="6.0000000000000012E-2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50498560"/>
        <c:crosses val="autoZero"/>
        <c:crossBetween val="between"/>
        <c:majorUnit val="1.0000000000000002E-2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'3. Figurer till bilaga'!$S$796</c:f>
              <c:strCache>
                <c:ptCount val="1"/>
                <c:pt idx="0">
                  <c:v>Skolnivåeffekt ( ej standardiserad)</c:v>
                </c:pt>
              </c:strCache>
            </c:strRef>
          </c:tx>
          <c:marker>
            <c:symbol val="diamond"/>
            <c:size val="7"/>
          </c:marker>
          <c:cat>
            <c:numRef>
              <c:f>'3. Figurer till bilaga'!$T$795:$AK$795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'3. Figurer till bilaga'!$T$796:$AK$796</c:f>
              <c:numCache>
                <c:formatCode>0.00</c:formatCode>
                <c:ptCount val="18"/>
                <c:pt idx="0">
                  <c:v>1.4884E-2</c:v>
                </c:pt>
                <c:pt idx="1">
                  <c:v>5.5365999999999999E-2</c:v>
                </c:pt>
                <c:pt idx="2">
                  <c:v>6.3527E-2</c:v>
                </c:pt>
                <c:pt idx="3">
                  <c:v>9.2474000000000001E-2</c:v>
                </c:pt>
                <c:pt idx="4">
                  <c:v>0.121267</c:v>
                </c:pt>
                <c:pt idx="5">
                  <c:v>0.118677</c:v>
                </c:pt>
                <c:pt idx="6">
                  <c:v>0.13585</c:v>
                </c:pt>
                <c:pt idx="7">
                  <c:v>0.134655</c:v>
                </c:pt>
                <c:pt idx="8">
                  <c:v>0.120017</c:v>
                </c:pt>
                <c:pt idx="9">
                  <c:v>0.126469</c:v>
                </c:pt>
                <c:pt idx="10">
                  <c:v>0.14106299999999999</c:v>
                </c:pt>
                <c:pt idx="11">
                  <c:v>0.16914199999999999</c:v>
                </c:pt>
                <c:pt idx="12">
                  <c:v>0.16555300000000001</c:v>
                </c:pt>
                <c:pt idx="13">
                  <c:v>0.176397</c:v>
                </c:pt>
                <c:pt idx="14">
                  <c:v>0.17125699999999999</c:v>
                </c:pt>
                <c:pt idx="15">
                  <c:v>0.14586399999999999</c:v>
                </c:pt>
                <c:pt idx="16">
                  <c:v>0.15257499999999999</c:v>
                </c:pt>
                <c:pt idx="17">
                  <c:v>0.14823800000000001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76-4197-83C6-70BDDB0EDBDD}"/>
            </c:ext>
          </c:extLst>
        </c:ser>
        <c:ser>
          <c:idx val="1"/>
          <c:order val="1"/>
          <c:tx>
            <c:strRef>
              <c:f>'3. Figurer till bilaga'!$S$799</c:f>
              <c:strCache>
                <c:ptCount val="1"/>
                <c:pt idx="0">
                  <c:v>Skolnivåeffekt (standardiserad)</c:v>
                </c:pt>
              </c:strCache>
            </c:strRef>
          </c:tx>
          <c:marker>
            <c:symbol val="diamond"/>
            <c:size val="7"/>
          </c:marker>
          <c:cat>
            <c:numRef>
              <c:f>'3. Figurer till bilaga'!$T$795:$AK$795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'3. Figurer till bilaga'!$T$799:$AK$799</c:f>
              <c:numCache>
                <c:formatCode>0.000</c:formatCode>
                <c:ptCount val="18"/>
                <c:pt idx="0">
                  <c:v>7.0583917525773197E-3</c:v>
                </c:pt>
                <c:pt idx="1">
                  <c:v>2.4607111111111111E-2</c:v>
                </c:pt>
                <c:pt idx="2">
                  <c:v>2.8875909090909094E-2</c:v>
                </c:pt>
                <c:pt idx="3">
                  <c:v>4.2967717171717178E-2</c:v>
                </c:pt>
                <c:pt idx="4">
                  <c:v>5.6346282828282836E-2</c:v>
                </c:pt>
                <c:pt idx="5">
                  <c:v>5.7540363636363639E-2</c:v>
                </c:pt>
                <c:pt idx="6">
                  <c:v>6.723888888888889E-2</c:v>
                </c:pt>
                <c:pt idx="7">
                  <c:v>6.9367727272727275E-2</c:v>
                </c:pt>
                <c:pt idx="8">
                  <c:v>6.1826939393939392E-2</c:v>
                </c:pt>
                <c:pt idx="9">
                  <c:v>6.3873232323232332E-2</c:v>
                </c:pt>
                <c:pt idx="10">
                  <c:v>7.4093696969696976E-2</c:v>
                </c:pt>
                <c:pt idx="11">
                  <c:v>9.2259272727272731E-2</c:v>
                </c:pt>
                <c:pt idx="12">
                  <c:v>8.6957131313131319E-2</c:v>
                </c:pt>
                <c:pt idx="13">
                  <c:v>9.6216545454545471E-2</c:v>
                </c:pt>
                <c:pt idx="14">
                  <c:v>8.9953171717171723E-2</c:v>
                </c:pt>
                <c:pt idx="15">
                  <c:v>7.669138144329897E-2</c:v>
                </c:pt>
                <c:pt idx="16">
                  <c:v>8.2515051020408167E-2</c:v>
                </c:pt>
                <c:pt idx="17">
                  <c:v>8.183972916666668E-2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76-4197-83C6-70BDDB0ED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846400"/>
        <c:axId val="245847936"/>
      </c:lineChart>
      <c:catAx>
        <c:axId val="245846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5847936"/>
        <c:crosses val="autoZero"/>
        <c:auto val="1"/>
        <c:lblAlgn val="ctr"/>
        <c:lblOffset val="100"/>
        <c:noMultiLvlLbl val="0"/>
      </c:catAx>
      <c:valAx>
        <c:axId val="245847936"/>
        <c:scaling>
          <c:orientation val="minMax"/>
          <c:max val="0.18000000000000002"/>
          <c:min val="0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crossAx val="245846400"/>
        <c:crosses val="autoZero"/>
        <c:crossBetween val="between"/>
        <c:majorUnit val="2.0000000000000004E-2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'3. Figurer till bilaga'!$S$833</c:f>
              <c:strCache>
                <c:ptCount val="1"/>
                <c:pt idx="0">
                  <c:v>M(0)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numRef>
              <c:f>'3. Figurer till bilaga'!$T$832:$AL$832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'3. Figurer till bilaga'!$T$833:$AL$833</c:f>
              <c:numCache>
                <c:formatCode>0.0%</c:formatCode>
                <c:ptCount val="19"/>
                <c:pt idx="0">
                  <c:v>5.8219070133963755E-2</c:v>
                </c:pt>
                <c:pt idx="1">
                  <c:v>6.4042790831121715E-2</c:v>
                </c:pt>
                <c:pt idx="2">
                  <c:v>6.9551919253708516E-2</c:v>
                </c:pt>
                <c:pt idx="3">
                  <c:v>7.2032571249608518E-2</c:v>
                </c:pt>
                <c:pt idx="4">
                  <c:v>8.1610224682513832E-2</c:v>
                </c:pt>
                <c:pt idx="5">
                  <c:v>7.8075191013510084E-2</c:v>
                </c:pt>
                <c:pt idx="6">
                  <c:v>8.2056006641423859E-2</c:v>
                </c:pt>
                <c:pt idx="7">
                  <c:v>8.5389935896786742E-2</c:v>
                </c:pt>
                <c:pt idx="8">
                  <c:v>7.9392012029708511E-2</c:v>
                </c:pt>
                <c:pt idx="9">
                  <c:v>8.3066375563671982E-2</c:v>
                </c:pt>
                <c:pt idx="10">
                  <c:v>8.5952999406868069E-2</c:v>
                </c:pt>
                <c:pt idx="11">
                  <c:v>0.1021743828272122</c:v>
                </c:pt>
                <c:pt idx="12">
                  <c:v>0.10196062337768931</c:v>
                </c:pt>
                <c:pt idx="13">
                  <c:v>0.11135469595148337</c:v>
                </c:pt>
                <c:pt idx="14">
                  <c:v>0.11661909357865988</c:v>
                </c:pt>
                <c:pt idx="15">
                  <c:v>0.12024173676608038</c:v>
                </c:pt>
                <c:pt idx="16">
                  <c:v>0.12976899211806139</c:v>
                </c:pt>
                <c:pt idx="17">
                  <c:v>0.12783979844489815</c:v>
                </c:pt>
                <c:pt idx="18">
                  <c:v>0.13540650578904956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7A-491A-A749-336B1D73F0D0}"/>
            </c:ext>
          </c:extLst>
        </c:ser>
        <c:ser>
          <c:idx val="1"/>
          <c:order val="1"/>
          <c:tx>
            <c:strRef>
              <c:f>'3. Figurer till bilaga'!$S$834</c:f>
              <c:strCache>
                <c:ptCount val="1"/>
                <c:pt idx="0">
                  <c:v>M(A)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diamond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'3. Figurer till bilaga'!$T$832:$AL$832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'3. Figurer till bilaga'!$T$834:$AL$834</c:f>
              <c:numCache>
                <c:formatCode>0.0%</c:formatCode>
                <c:ptCount val="19"/>
                <c:pt idx="0">
                  <c:v>5.5670311412469975E-2</c:v>
                </c:pt>
                <c:pt idx="1">
                  <c:v>5.8673216508244204E-2</c:v>
                </c:pt>
                <c:pt idx="2">
                  <c:v>6.2602530084666458E-2</c:v>
                </c:pt>
                <c:pt idx="3">
                  <c:v>6.4314789687924007E-2</c:v>
                </c:pt>
                <c:pt idx="4">
                  <c:v>7.4130418246818874E-2</c:v>
                </c:pt>
                <c:pt idx="5">
                  <c:v>7.2054506656267933E-2</c:v>
                </c:pt>
                <c:pt idx="6">
                  <c:v>7.3935152277325167E-2</c:v>
                </c:pt>
                <c:pt idx="7">
                  <c:v>7.8157665505226473E-2</c:v>
                </c:pt>
                <c:pt idx="8">
                  <c:v>7.314716185497952E-2</c:v>
                </c:pt>
                <c:pt idx="9">
                  <c:v>7.6880561543138229E-2</c:v>
                </c:pt>
                <c:pt idx="10">
                  <c:v>7.9481722861386356E-2</c:v>
                </c:pt>
                <c:pt idx="11">
                  <c:v>9.0380519904898204E-2</c:v>
                </c:pt>
                <c:pt idx="12">
                  <c:v>9.1777534950264167E-2</c:v>
                </c:pt>
                <c:pt idx="13">
                  <c:v>9.9508075203845539E-2</c:v>
                </c:pt>
                <c:pt idx="14">
                  <c:v>0.10172698500068805</c:v>
                </c:pt>
                <c:pt idx="15">
                  <c:v>0.10414521873927604</c:v>
                </c:pt>
                <c:pt idx="16">
                  <c:v>0.11297661082016161</c:v>
                </c:pt>
                <c:pt idx="17">
                  <c:v>0.10931418436222101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7A-491A-A749-336B1D73F0D0}"/>
            </c:ext>
          </c:extLst>
        </c:ser>
        <c:ser>
          <c:idx val="2"/>
          <c:order val="2"/>
          <c:tx>
            <c:strRef>
              <c:f>'3. Figurer till bilaga'!$S$835</c:f>
              <c:strCache>
                <c:ptCount val="1"/>
                <c:pt idx="0">
                  <c:v>M(AB)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'3. Figurer till bilaga'!$T$832:$AL$832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'3. Figurer till bilaga'!$T$835:$AL$835</c:f>
              <c:numCache>
                <c:formatCode>0.0%</c:formatCode>
                <c:ptCount val="19"/>
                <c:pt idx="0">
                  <c:v>3.7158012660448915E-2</c:v>
                </c:pt>
                <c:pt idx="1">
                  <c:v>3.5838427424187941E-2</c:v>
                </c:pt>
                <c:pt idx="2">
                  <c:v>3.8983390034020411E-2</c:v>
                </c:pt>
                <c:pt idx="3">
                  <c:v>3.6134431313833482E-2</c:v>
                </c:pt>
                <c:pt idx="4">
                  <c:v>4.2967861110739282E-2</c:v>
                </c:pt>
                <c:pt idx="5">
                  <c:v>4.0642734679230734E-2</c:v>
                </c:pt>
                <c:pt idx="6">
                  <c:v>3.7348045380173889E-2</c:v>
                </c:pt>
                <c:pt idx="7">
                  <c:v>3.7076811555293042E-2</c:v>
                </c:pt>
                <c:pt idx="8">
                  <c:v>3.8653198653198655E-2</c:v>
                </c:pt>
                <c:pt idx="9">
                  <c:v>3.8396601492293451E-2</c:v>
                </c:pt>
                <c:pt idx="10">
                  <c:v>3.8753955533637446E-2</c:v>
                </c:pt>
                <c:pt idx="11">
                  <c:v>4.1918354732672157E-2</c:v>
                </c:pt>
                <c:pt idx="12">
                  <c:v>4.3973186053374927E-2</c:v>
                </c:pt>
                <c:pt idx="13">
                  <c:v>4.6745186543479797E-2</c:v>
                </c:pt>
                <c:pt idx="14">
                  <c:v>5.0376715272008481E-2</c:v>
                </c:pt>
                <c:pt idx="15">
                  <c:v>5.4142108224980001E-2</c:v>
                </c:pt>
                <c:pt idx="16">
                  <c:v>5.9561501300631731E-2</c:v>
                </c:pt>
                <c:pt idx="17">
                  <c:v>5.5219294161467557E-2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7A-491A-A749-336B1D73F0D0}"/>
            </c:ext>
          </c:extLst>
        </c:ser>
        <c:ser>
          <c:idx val="3"/>
          <c:order val="3"/>
          <c:tx>
            <c:strRef>
              <c:f>'3. Figurer till bilaga'!$S$836</c:f>
              <c:strCache>
                <c:ptCount val="1"/>
                <c:pt idx="0">
                  <c:v>M(ABC)</c:v>
                </c:pt>
              </c:strCache>
            </c:strRef>
          </c:tx>
          <c:cat>
            <c:numRef>
              <c:f>'3. Figurer till bilaga'!$T$832:$AL$832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'3. Figurer till bilaga'!$T$836:$AL$836</c:f>
              <c:numCache>
                <c:formatCode>0.0%</c:formatCode>
                <c:ptCount val="19"/>
                <c:pt idx="0">
                  <c:v>3.7171509940746937E-2</c:v>
                </c:pt>
                <c:pt idx="1">
                  <c:v>3.5607715671124848E-2</c:v>
                </c:pt>
                <c:pt idx="2">
                  <c:v>3.8291054739652872E-2</c:v>
                </c:pt>
                <c:pt idx="3">
                  <c:v>3.4883876581219463E-2</c:v>
                </c:pt>
                <c:pt idx="4">
                  <c:v>4.0388177498590645E-2</c:v>
                </c:pt>
                <c:pt idx="5">
                  <c:v>3.7934527617828957E-2</c:v>
                </c:pt>
                <c:pt idx="6">
                  <c:v>3.3338312578932355E-2</c:v>
                </c:pt>
                <c:pt idx="7">
                  <c:v>3.8246947521630145E-2</c:v>
                </c:pt>
                <c:pt idx="8">
                  <c:v>3.51991781451493E-2</c:v>
                </c:pt>
                <c:pt idx="9">
                  <c:v>3.4230932290313314E-2</c:v>
                </c:pt>
                <c:pt idx="10">
                  <c:v>3.3593653154828311E-2</c:v>
                </c:pt>
                <c:pt idx="11">
                  <c:v>3.4327470473277256E-2</c:v>
                </c:pt>
                <c:pt idx="12">
                  <c:v>3.6340710096058486E-2</c:v>
                </c:pt>
                <c:pt idx="13">
                  <c:v>3.6985305645425653E-2</c:v>
                </c:pt>
                <c:pt idx="14">
                  <c:v>4.0044606650446068E-2</c:v>
                </c:pt>
                <c:pt idx="15">
                  <c:v>4.6213592233009707E-2</c:v>
                </c:pt>
                <c:pt idx="16">
                  <c:v>5.0165918407183291E-2</c:v>
                </c:pt>
                <c:pt idx="17">
                  <c:v>4.5895575027038893E-2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01F-48F5-8F39-8D7CB19903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410048"/>
        <c:axId val="245424128"/>
      </c:lineChart>
      <c:catAx>
        <c:axId val="245410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5424128"/>
        <c:crosses val="autoZero"/>
        <c:auto val="1"/>
        <c:lblAlgn val="ctr"/>
        <c:lblOffset val="100"/>
        <c:noMultiLvlLbl val="0"/>
      </c:catAx>
      <c:valAx>
        <c:axId val="245424128"/>
        <c:scaling>
          <c:orientation val="minMax"/>
          <c:max val="0.26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245410048"/>
        <c:crosses val="autoZero"/>
        <c:crossBetween val="between"/>
        <c:majorUnit val="2.0000000000000004E-2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'3. Figurer till bilaga'!$S$874</c:f>
              <c:strCache>
                <c:ptCount val="1"/>
                <c:pt idx="0">
                  <c:v>Meritvärde</c:v>
                </c:pt>
              </c:strCache>
            </c:strRef>
          </c:tx>
          <c:marker>
            <c:symbol val="diamond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numRef>
              <c:f>'3. Figurer till bilaga'!$T$869:$AL$869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'3. Figurer till bilaga'!$T$874:$AL$874</c:f>
              <c:numCache>
                <c:formatCode>0.0%</c:formatCode>
                <c:ptCount val="19"/>
                <c:pt idx="0">
                  <c:v>0.90962466996085889</c:v>
                </c:pt>
                <c:pt idx="1">
                  <c:v>0.96314100835132133</c:v>
                </c:pt>
                <c:pt idx="2">
                  <c:v>1</c:v>
                </c:pt>
                <c:pt idx="3">
                  <c:v>1.0239690969244881</c:v>
                </c:pt>
                <c:pt idx="4">
                  <c:v>1.0182078719749683</c:v>
                </c:pt>
                <c:pt idx="5">
                  <c:v>1.0194718303072348</c:v>
                </c:pt>
                <c:pt idx="6">
                  <c:v>1.015872432480607</c:v>
                </c:pt>
                <c:pt idx="7">
                  <c:v>1.0195975215367521</c:v>
                </c:pt>
                <c:pt idx="8">
                  <c:v>1.0097185735290954</c:v>
                </c:pt>
                <c:pt idx="9">
                  <c:v>1.0174837802628589</c:v>
                </c:pt>
                <c:pt idx="10">
                  <c:v>1.0254162232631772</c:v>
                </c:pt>
                <c:pt idx="11">
                  <c:v>1.0357719672352077</c:v>
                </c:pt>
                <c:pt idx="12">
                  <c:v>1.0396500450508219</c:v>
                </c:pt>
                <c:pt idx="13">
                  <c:v>1.018705456104622</c:v>
                </c:pt>
                <c:pt idx="14">
                  <c:v>1.0191374004490972</c:v>
                </c:pt>
                <c:pt idx="15">
                  <c:v>0.98952944981071556</c:v>
                </c:pt>
                <c:pt idx="16">
                  <c:v>1.0097381394889955</c:v>
                </c:pt>
                <c:pt idx="17">
                  <c:v>1.0323271405498418</c:v>
                </c:pt>
                <c:pt idx="18">
                  <c:v>1.0527734476509927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A3-4132-AC8E-47F65FE2EFDE}"/>
            </c:ext>
          </c:extLst>
        </c:ser>
        <c:ser>
          <c:idx val="1"/>
          <c:order val="1"/>
          <c:tx>
            <c:strRef>
              <c:f>'3. Figurer till bilaga'!$S$875</c:f>
              <c:strCache>
                <c:ptCount val="1"/>
                <c:pt idx="0">
                  <c:v>maen-betyg</c:v>
                </c:pt>
              </c:strCache>
            </c:strRef>
          </c:tx>
          <c:cat>
            <c:numRef>
              <c:f>'3. Figurer till bilaga'!$T$869:$AL$869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'3. Figurer till bilaga'!$T$875:$AL$875</c:f>
              <c:numCache>
                <c:formatCode>0.0%</c:formatCode>
                <c:ptCount val="19"/>
                <c:pt idx="0">
                  <c:v>0.92110595883366164</c:v>
                </c:pt>
                <c:pt idx="1">
                  <c:v>0.96853658668729392</c:v>
                </c:pt>
                <c:pt idx="2">
                  <c:v>1</c:v>
                </c:pt>
                <c:pt idx="3">
                  <c:v>1.0191956380265463</c:v>
                </c:pt>
                <c:pt idx="4">
                  <c:v>1.012819761598992</c:v>
                </c:pt>
                <c:pt idx="5">
                  <c:v>1.0167703431293287</c:v>
                </c:pt>
                <c:pt idx="6">
                  <c:v>1.0284177919024753</c:v>
                </c:pt>
                <c:pt idx="7">
                  <c:v>1.0285288933720123</c:v>
                </c:pt>
                <c:pt idx="8">
                  <c:v>1.0241222045485467</c:v>
                </c:pt>
                <c:pt idx="9">
                  <c:v>1.0355899617929816</c:v>
                </c:pt>
                <c:pt idx="10">
                  <c:v>1.0446150110133692</c:v>
                </c:pt>
                <c:pt idx="11">
                  <c:v>1.053054275844719</c:v>
                </c:pt>
                <c:pt idx="12">
                  <c:v>1.0656787481475996</c:v>
                </c:pt>
                <c:pt idx="13">
                  <c:v>1.0682937611912218</c:v>
                </c:pt>
                <c:pt idx="14">
                  <c:v>1.0695704617554722</c:v>
                </c:pt>
                <c:pt idx="15">
                  <c:v>1.0747650741721058</c:v>
                </c:pt>
                <c:pt idx="16">
                  <c:v>1.0640125276483285</c:v>
                </c:pt>
                <c:pt idx="17">
                  <c:v>1.1002676114598138</c:v>
                </c:pt>
                <c:pt idx="18">
                  <c:v>1.0894899007628691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A3-4132-AC8E-47F65FE2EF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703040"/>
        <c:axId val="249717120"/>
      </c:lineChart>
      <c:catAx>
        <c:axId val="24970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9717120"/>
        <c:crosses val="autoZero"/>
        <c:auto val="1"/>
        <c:lblAlgn val="ctr"/>
        <c:lblOffset val="100"/>
        <c:noMultiLvlLbl val="0"/>
      </c:catAx>
      <c:valAx>
        <c:axId val="249717120"/>
        <c:scaling>
          <c:orientation val="minMax"/>
          <c:max val="1.25"/>
          <c:min val="0.8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249703040"/>
        <c:crosses val="autoZero"/>
        <c:crossBetween val="between"/>
        <c:majorUnit val="5.000000000000001E-2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'3. Figurer till bilaga'!$S$911</c:f>
              <c:strCache>
                <c:ptCount val="1"/>
                <c:pt idx="0">
                  <c:v>[Meritv] sv bakgr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'3. Figurer till bilaga'!$T$906:$AL$906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'3. Figurer till bilaga'!$T$911:$AL$911</c:f>
              <c:numCache>
                <c:formatCode>0%</c:formatCode>
                <c:ptCount val="19"/>
                <c:pt idx="0">
                  <c:v>0.92345869078348286</c:v>
                </c:pt>
                <c:pt idx="1">
                  <c:v>0.96583444487377013</c:v>
                </c:pt>
                <c:pt idx="2">
                  <c:v>1</c:v>
                </c:pt>
                <c:pt idx="3">
                  <c:v>1.0261113049286772</c:v>
                </c:pt>
                <c:pt idx="4">
                  <c:v>1.0197840494662271</c:v>
                </c:pt>
                <c:pt idx="5">
                  <c:v>1.0214051101553716</c:v>
                </c:pt>
                <c:pt idx="6">
                  <c:v>1.0130589901571978</c:v>
                </c:pt>
                <c:pt idx="7">
                  <c:v>1.0182279949156705</c:v>
                </c:pt>
                <c:pt idx="8">
                  <c:v>1.0132614457592788</c:v>
                </c:pt>
                <c:pt idx="9">
                  <c:v>1.0182855195260268</c:v>
                </c:pt>
                <c:pt idx="10">
                  <c:v>1.0239973812537939</c:v>
                </c:pt>
                <c:pt idx="11">
                  <c:v>1.0239879267621463</c:v>
                </c:pt>
                <c:pt idx="12">
                  <c:v>1.0273454365861887</c:v>
                </c:pt>
                <c:pt idx="13">
                  <c:v>1.0058592253787491</c:v>
                </c:pt>
                <c:pt idx="14">
                  <c:v>1.0000803243289154</c:v>
                </c:pt>
                <c:pt idx="15">
                  <c:v>0.96541027617020603</c:v>
                </c:pt>
                <c:pt idx="16">
                  <c:v>0.97937321053721438</c:v>
                </c:pt>
                <c:pt idx="17">
                  <c:v>0.99050223597780995</c:v>
                </c:pt>
                <c:pt idx="18">
                  <c:v>1.0096857827669268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2-42EB-B36F-E5F747F35028}"/>
            </c:ext>
          </c:extLst>
        </c:ser>
        <c:ser>
          <c:idx val="1"/>
          <c:order val="1"/>
          <c:tx>
            <c:strRef>
              <c:f>'3. Figurer till bilaga'!$S$921</c:f>
              <c:strCache>
                <c:ptCount val="1"/>
                <c:pt idx="0">
                  <c:v>[Meritv] Född i Sv utl bakgr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numRef>
              <c:f>'3. Figurer till bilaga'!$T$906:$AL$906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'3. Figurer till bilaga'!$T$921:$AL$921</c:f>
              <c:numCache>
                <c:formatCode>0%</c:formatCode>
                <c:ptCount val="19"/>
                <c:pt idx="0">
                  <c:v>0.93135423235721859</c:v>
                </c:pt>
                <c:pt idx="1">
                  <c:v>0.95265676085503825</c:v>
                </c:pt>
                <c:pt idx="2">
                  <c:v>1</c:v>
                </c:pt>
                <c:pt idx="3">
                  <c:v>1.0050024337182604</c:v>
                </c:pt>
                <c:pt idx="4">
                  <c:v>1.007065381993671</c:v>
                </c:pt>
                <c:pt idx="5">
                  <c:v>0.99102162171244601</c:v>
                </c:pt>
                <c:pt idx="6">
                  <c:v>1.0204560641417078</c:v>
                </c:pt>
                <c:pt idx="7">
                  <c:v>1.015611465216768</c:v>
                </c:pt>
                <c:pt idx="8">
                  <c:v>0.97762115768710489</c:v>
                </c:pt>
                <c:pt idx="9">
                  <c:v>0.98855751889877497</c:v>
                </c:pt>
                <c:pt idx="10">
                  <c:v>0.96707534662674832</c:v>
                </c:pt>
                <c:pt idx="11">
                  <c:v>0.9682515600018502</c:v>
                </c:pt>
                <c:pt idx="12">
                  <c:v>0.95522156237698264</c:v>
                </c:pt>
                <c:pt idx="13">
                  <c:v>0.93786406791491117</c:v>
                </c:pt>
                <c:pt idx="14">
                  <c:v>0.93382280533185191</c:v>
                </c:pt>
                <c:pt idx="15">
                  <c:v>0.90802870130491598</c:v>
                </c:pt>
                <c:pt idx="16">
                  <c:v>0.90831706674615853</c:v>
                </c:pt>
                <c:pt idx="17">
                  <c:v>0.91370780020087405</c:v>
                </c:pt>
                <c:pt idx="18">
                  <c:v>0.92443122726298066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2-42EB-B36F-E5F747F35028}"/>
            </c:ext>
          </c:extLst>
        </c:ser>
        <c:ser>
          <c:idx val="2"/>
          <c:order val="2"/>
          <c:tx>
            <c:strRef>
              <c:f>'3. Figurer till bilaga'!$S$931</c:f>
              <c:strCache>
                <c:ptCount val="1"/>
                <c:pt idx="0">
                  <c:v>[Meritv] utlandsfödda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diamond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'3. Figurer till bilaga'!$T$906:$AL$906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'3. Figurer till bilaga'!$T$931:$AL$931</c:f>
              <c:numCache>
                <c:formatCode>0%</c:formatCode>
                <c:ptCount val="19"/>
                <c:pt idx="0">
                  <c:v>0.84255692334422283</c:v>
                </c:pt>
                <c:pt idx="1">
                  <c:v>0.95911156535461672</c:v>
                </c:pt>
                <c:pt idx="2">
                  <c:v>1</c:v>
                </c:pt>
                <c:pt idx="3">
                  <c:v>1.0531856355527855</c:v>
                </c:pt>
                <c:pt idx="4">
                  <c:v>1.0553983777849547</c:v>
                </c:pt>
                <c:pt idx="5">
                  <c:v>1.060068136348671</c:v>
                </c:pt>
                <c:pt idx="6">
                  <c:v>1.0768544698359577</c:v>
                </c:pt>
                <c:pt idx="7">
                  <c:v>1.0800401988325652</c:v>
                </c:pt>
                <c:pt idx="8">
                  <c:v>1.0690119921333447</c:v>
                </c:pt>
                <c:pt idx="9">
                  <c:v>1.0844747994630013</c:v>
                </c:pt>
                <c:pt idx="10">
                  <c:v>1.1420847258237601</c:v>
                </c:pt>
                <c:pt idx="11">
                  <c:v>1.1927591564417439</c:v>
                </c:pt>
                <c:pt idx="12">
                  <c:v>1.1820635663060826</c:v>
                </c:pt>
                <c:pt idx="13">
                  <c:v>1.1287378852151115</c:v>
                </c:pt>
                <c:pt idx="14">
                  <c:v>1.1206813983988502</c:v>
                </c:pt>
                <c:pt idx="15">
                  <c:v>1.1049730382457223</c:v>
                </c:pt>
                <c:pt idx="16">
                  <c:v>1.1360098105712768</c:v>
                </c:pt>
                <c:pt idx="17">
                  <c:v>1.1626444262496234</c:v>
                </c:pt>
                <c:pt idx="18">
                  <c:v>1.174766867198618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2-42EB-B36F-E5F747F350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703040"/>
        <c:axId val="249717120"/>
      </c:lineChart>
      <c:catAx>
        <c:axId val="24970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9717120"/>
        <c:crosses val="autoZero"/>
        <c:auto val="1"/>
        <c:lblAlgn val="ctr"/>
        <c:lblOffset val="100"/>
        <c:noMultiLvlLbl val="0"/>
      </c:catAx>
      <c:valAx>
        <c:axId val="249717120"/>
        <c:scaling>
          <c:orientation val="minMax"/>
          <c:max val="1.25"/>
          <c:min val="0.8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249703040"/>
        <c:crosses val="autoZero"/>
        <c:crossBetween val="between"/>
        <c:majorUnit val="5.000000000000001E-2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'3. Figurer till bilaga'!$S$912</c:f>
              <c:strCache>
                <c:ptCount val="1"/>
                <c:pt idx="0">
                  <c:v>[maen] sv bakgr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'3. Figurer till bilaga'!$T$906:$AL$906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'3. Figurer till bilaga'!$T$912:$AL$912</c:f>
              <c:numCache>
                <c:formatCode>0%</c:formatCode>
                <c:ptCount val="19"/>
                <c:pt idx="0">
                  <c:v>0.93778881624503196</c:v>
                </c:pt>
                <c:pt idx="1">
                  <c:v>0.96896754603955326</c:v>
                </c:pt>
                <c:pt idx="2">
                  <c:v>1</c:v>
                </c:pt>
                <c:pt idx="3">
                  <c:v>1.0227621478503401</c:v>
                </c:pt>
                <c:pt idx="4">
                  <c:v>1.0142405757922393</c:v>
                </c:pt>
                <c:pt idx="5">
                  <c:v>1.0182515751791428</c:v>
                </c:pt>
                <c:pt idx="6">
                  <c:v>1.0278083188262799</c:v>
                </c:pt>
                <c:pt idx="7">
                  <c:v>1.0276666953017839</c:v>
                </c:pt>
                <c:pt idx="8">
                  <c:v>1.0288166609392353</c:v>
                </c:pt>
                <c:pt idx="9">
                  <c:v>1.0352163052387986</c:v>
                </c:pt>
                <c:pt idx="10">
                  <c:v>1.0411612519884252</c:v>
                </c:pt>
                <c:pt idx="11">
                  <c:v>1.0397770747011332</c:v>
                </c:pt>
                <c:pt idx="12">
                  <c:v>1.0526009607609608</c:v>
                </c:pt>
                <c:pt idx="13">
                  <c:v>1.0500159395519706</c:v>
                </c:pt>
                <c:pt idx="14">
                  <c:v>1.0397118493785311</c:v>
                </c:pt>
                <c:pt idx="15">
                  <c:v>1.0382496759027335</c:v>
                </c:pt>
                <c:pt idx="16">
                  <c:v>1.0221565938054156</c:v>
                </c:pt>
                <c:pt idx="17">
                  <c:v>1.04707902730964</c:v>
                </c:pt>
                <c:pt idx="18">
                  <c:v>1.0316625285739853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2-42EB-B36F-E5F747F35028}"/>
            </c:ext>
          </c:extLst>
        </c:ser>
        <c:ser>
          <c:idx val="1"/>
          <c:order val="1"/>
          <c:tx>
            <c:strRef>
              <c:f>'3. Figurer till bilaga'!$S$922</c:f>
              <c:strCache>
                <c:ptCount val="1"/>
                <c:pt idx="0">
                  <c:v>[maen] Född i Sv utl bakgr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numRef>
              <c:f>'3. Figurer till bilaga'!$T$906:$AL$906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'3. Figurer till bilaga'!$T$922:$AL$922</c:f>
              <c:numCache>
                <c:formatCode>0%</c:formatCode>
                <c:ptCount val="19"/>
                <c:pt idx="0">
                  <c:v>0.94282962861550001</c:v>
                </c:pt>
                <c:pt idx="1">
                  <c:v>0.96756633556031524</c:v>
                </c:pt>
                <c:pt idx="2">
                  <c:v>1</c:v>
                </c:pt>
                <c:pt idx="3">
                  <c:v>1.0109913822968166</c:v>
                </c:pt>
                <c:pt idx="4">
                  <c:v>1.0159479665027726</c:v>
                </c:pt>
                <c:pt idx="5">
                  <c:v>0.99840143556591909</c:v>
                </c:pt>
                <c:pt idx="6">
                  <c:v>1.0402734184758604</c:v>
                </c:pt>
                <c:pt idx="7">
                  <c:v>1.0303016432543497</c:v>
                </c:pt>
                <c:pt idx="8">
                  <c:v>0.99470774154398844</c:v>
                </c:pt>
                <c:pt idx="9">
                  <c:v>1.0222771208960706</c:v>
                </c:pt>
                <c:pt idx="10">
                  <c:v>1.0140371659639671</c:v>
                </c:pt>
                <c:pt idx="11">
                  <c:v>1.0127885369714611</c:v>
                </c:pt>
                <c:pt idx="12">
                  <c:v>0.99273078955598459</c:v>
                </c:pt>
                <c:pt idx="13">
                  <c:v>0.99864913101717856</c:v>
                </c:pt>
                <c:pt idx="14">
                  <c:v>0.99168832145258357</c:v>
                </c:pt>
                <c:pt idx="15">
                  <c:v>1.0072541602762892</c:v>
                </c:pt>
                <c:pt idx="16">
                  <c:v>0.97456053798740727</c:v>
                </c:pt>
                <c:pt idx="17">
                  <c:v>0.99563192942024292</c:v>
                </c:pt>
                <c:pt idx="18">
                  <c:v>0.97568674513444376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2-42EB-B36F-E5F747F35028}"/>
            </c:ext>
          </c:extLst>
        </c:ser>
        <c:ser>
          <c:idx val="2"/>
          <c:order val="2"/>
          <c:tx>
            <c:strRef>
              <c:f>'3. Figurer till bilaga'!$S$932</c:f>
              <c:strCache>
                <c:ptCount val="1"/>
                <c:pt idx="0">
                  <c:v>[maen] utlandsfödda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diamond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'3. Figurer till bilaga'!$T$906:$AL$906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'3. Figurer till bilaga'!$T$932:$AL$932</c:f>
              <c:numCache>
                <c:formatCode>0%</c:formatCode>
                <c:ptCount val="19"/>
                <c:pt idx="0">
                  <c:v>0.86350871274347607</c:v>
                </c:pt>
                <c:pt idx="1">
                  <c:v>0.97184608310498255</c:v>
                </c:pt>
                <c:pt idx="2">
                  <c:v>1</c:v>
                </c:pt>
                <c:pt idx="3">
                  <c:v>1.0414941793272099</c:v>
                </c:pt>
                <c:pt idx="4">
                  <c:v>1.0535566472850255</c:v>
                </c:pt>
                <c:pt idx="5">
                  <c:v>1.0660367478408743</c:v>
                </c:pt>
                <c:pt idx="6">
                  <c:v>1.0834955353986482</c:v>
                </c:pt>
                <c:pt idx="7">
                  <c:v>1.0972384597731866</c:v>
                </c:pt>
                <c:pt idx="8">
                  <c:v>1.097526838267719</c:v>
                </c:pt>
                <c:pt idx="9">
                  <c:v>1.1114500116104611</c:v>
                </c:pt>
                <c:pt idx="10">
                  <c:v>1.1620393940708056</c:v>
                </c:pt>
                <c:pt idx="11">
                  <c:v>1.2023869202363822</c:v>
                </c:pt>
                <c:pt idx="12">
                  <c:v>1.1996816791531164</c:v>
                </c:pt>
                <c:pt idx="13">
                  <c:v>1.1828561250343359</c:v>
                </c:pt>
                <c:pt idx="14">
                  <c:v>1.1927576947081804</c:v>
                </c:pt>
                <c:pt idx="15">
                  <c:v>1.2134396827311977</c:v>
                </c:pt>
                <c:pt idx="16">
                  <c:v>1.2057154553637386</c:v>
                </c:pt>
                <c:pt idx="17">
                  <c:v>1.2351108846443544</c:v>
                </c:pt>
                <c:pt idx="18">
                  <c:v>1.2255115353759183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2-42EB-B36F-E5F747F350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703040"/>
        <c:axId val="249717120"/>
      </c:lineChart>
      <c:catAx>
        <c:axId val="24970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9717120"/>
        <c:crosses val="autoZero"/>
        <c:auto val="1"/>
        <c:lblAlgn val="ctr"/>
        <c:lblOffset val="100"/>
        <c:noMultiLvlLbl val="0"/>
      </c:catAx>
      <c:valAx>
        <c:axId val="249717120"/>
        <c:scaling>
          <c:orientation val="minMax"/>
          <c:max val="1.25"/>
          <c:min val="0.8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249703040"/>
        <c:crosses val="autoZero"/>
        <c:crossBetween val="between"/>
        <c:majorUnit val="5.000000000000001E-2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'3. Figurer till bilaga'!$S$988</c:f>
              <c:strCache>
                <c:ptCount val="1"/>
                <c:pt idx="0">
                  <c:v>[MV svensk bakgr]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'3. Figurer till bilaga'!$T$980:$AL$980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'3. Figurer till bilaga'!$T$988:$AL$988</c:f>
              <c:numCache>
                <c:formatCode>0%</c:formatCode>
                <c:ptCount val="19"/>
                <c:pt idx="0">
                  <c:v>0.91098203723663684</c:v>
                </c:pt>
                <c:pt idx="1">
                  <c:v>0.96094201933889278</c:v>
                </c:pt>
                <c:pt idx="2">
                  <c:v>1</c:v>
                </c:pt>
                <c:pt idx="3">
                  <c:v>1.048907958466387</c:v>
                </c:pt>
                <c:pt idx="4">
                  <c:v>1.0503389516876971</c:v>
                </c:pt>
                <c:pt idx="5">
                  <c:v>1.0672339073236119</c:v>
                </c:pt>
                <c:pt idx="6">
                  <c:v>1.0710067606616493</c:v>
                </c:pt>
                <c:pt idx="7">
                  <c:v>1.0803483847126965</c:v>
                </c:pt>
                <c:pt idx="8">
                  <c:v>1.0831546309323734</c:v>
                </c:pt>
                <c:pt idx="9">
                  <c:v>1.0918087675385826</c:v>
                </c:pt>
                <c:pt idx="10">
                  <c:v>1.0956942058334371</c:v>
                </c:pt>
                <c:pt idx="11">
                  <c:v>1.0976240116279985</c:v>
                </c:pt>
                <c:pt idx="12">
                  <c:v>1.1025493670943691</c:v>
                </c:pt>
                <c:pt idx="13">
                  <c:v>1.0874123458985487</c:v>
                </c:pt>
                <c:pt idx="14">
                  <c:v>1.0864281228251098</c:v>
                </c:pt>
                <c:pt idx="15">
                  <c:v>1.0523740315808923</c:v>
                </c:pt>
                <c:pt idx="16">
                  <c:v>1.0637926663061921</c:v>
                </c:pt>
                <c:pt idx="17">
                  <c:v>1.0819984475598021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2-42EB-B36F-E5F747F35028}"/>
            </c:ext>
          </c:extLst>
        </c:ser>
        <c:ser>
          <c:idx val="1"/>
          <c:order val="1"/>
          <c:tx>
            <c:strRef>
              <c:f>'3. Figurer till bilaga'!$S$1004</c:f>
              <c:strCache>
                <c:ptCount val="1"/>
                <c:pt idx="0">
                  <c:v>[MV född i Sv utl bakgr]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numRef>
              <c:f>'3. Figurer till bilaga'!$T$980:$AL$980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'3. Figurer till bilaga'!$T$1004:$AL$1004</c:f>
              <c:numCache>
                <c:formatCode>0%</c:formatCode>
                <c:ptCount val="19"/>
                <c:pt idx="0">
                  <c:v>0.93399985898275539</c:v>
                </c:pt>
                <c:pt idx="1">
                  <c:v>0.95608428091303743</c:v>
                </c:pt>
                <c:pt idx="2">
                  <c:v>1</c:v>
                </c:pt>
                <c:pt idx="3">
                  <c:v>0.99065692080028167</c:v>
                </c:pt>
                <c:pt idx="4">
                  <c:v>0.99918022327392886</c:v>
                </c:pt>
                <c:pt idx="5">
                  <c:v>0.97475023773836333</c:v>
                </c:pt>
                <c:pt idx="6">
                  <c:v>1.0059101031784374</c:v>
                </c:pt>
                <c:pt idx="7">
                  <c:v>0.98603704385152691</c:v>
                </c:pt>
                <c:pt idx="8">
                  <c:v>0.94169735752544148</c:v>
                </c:pt>
                <c:pt idx="9">
                  <c:v>0.9495722190432182</c:v>
                </c:pt>
                <c:pt idx="10">
                  <c:v>0.93807433118094397</c:v>
                </c:pt>
                <c:pt idx="11">
                  <c:v>0.93311796258567115</c:v>
                </c:pt>
                <c:pt idx="12">
                  <c:v>0.93468128431668362</c:v>
                </c:pt>
                <c:pt idx="13">
                  <c:v>0.90358681963854559</c:v>
                </c:pt>
                <c:pt idx="14">
                  <c:v>0.90993801406291519</c:v>
                </c:pt>
                <c:pt idx="15">
                  <c:v>0.88117142928315351</c:v>
                </c:pt>
                <c:pt idx="16">
                  <c:v>0.85682469895454938</c:v>
                </c:pt>
                <c:pt idx="17">
                  <c:v>0.87978012578927967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2-42EB-B36F-E5F747F35028}"/>
            </c:ext>
          </c:extLst>
        </c:ser>
        <c:ser>
          <c:idx val="2"/>
          <c:order val="2"/>
          <c:tx>
            <c:strRef>
              <c:f>'3. Figurer till bilaga'!$S$1021</c:f>
              <c:strCache>
                <c:ptCount val="1"/>
                <c:pt idx="0">
                  <c:v>[MV utlandsfödda]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diamond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'3. Figurer till bilaga'!$T$980:$AL$980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'3. Figurer till bilaga'!$T$1021:$AL$1021</c:f>
              <c:numCache>
                <c:formatCode>0%</c:formatCode>
                <c:ptCount val="19"/>
                <c:pt idx="0">
                  <c:v>0.80281108997976935</c:v>
                </c:pt>
                <c:pt idx="1">
                  <c:v>0.96795881070193535</c:v>
                </c:pt>
                <c:pt idx="2">
                  <c:v>1</c:v>
                </c:pt>
                <c:pt idx="3">
                  <c:v>1.1688468531670537</c:v>
                </c:pt>
                <c:pt idx="4">
                  <c:v>1.1529041256820451</c:v>
                </c:pt>
                <c:pt idx="5">
                  <c:v>1.1381965027870453</c:v>
                </c:pt>
                <c:pt idx="6">
                  <c:v>1.1324453467825915</c:v>
                </c:pt>
                <c:pt idx="7">
                  <c:v>1.129889539796173</c:v>
                </c:pt>
                <c:pt idx="8">
                  <c:v>1.1048071455192352</c:v>
                </c:pt>
                <c:pt idx="9">
                  <c:v>1.1322834626762959</c:v>
                </c:pt>
                <c:pt idx="10">
                  <c:v>1.1560185790919226</c:v>
                </c:pt>
                <c:pt idx="11">
                  <c:v>1.2157452165685956</c:v>
                </c:pt>
                <c:pt idx="12">
                  <c:v>1.1964235223978834</c:v>
                </c:pt>
                <c:pt idx="13">
                  <c:v>1.1386185828188595</c:v>
                </c:pt>
                <c:pt idx="14">
                  <c:v>1.1090006067688314</c:v>
                </c:pt>
                <c:pt idx="15">
                  <c:v>1.089860705600336</c:v>
                </c:pt>
                <c:pt idx="16">
                  <c:v>1.0875243566587178</c:v>
                </c:pt>
                <c:pt idx="17">
                  <c:v>1.11277840685965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2-42EB-B36F-E5F747F350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703040"/>
        <c:axId val="249717120"/>
      </c:lineChart>
      <c:catAx>
        <c:axId val="24970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9717120"/>
        <c:crosses val="autoZero"/>
        <c:auto val="1"/>
        <c:lblAlgn val="ctr"/>
        <c:lblOffset val="100"/>
        <c:noMultiLvlLbl val="0"/>
      </c:catAx>
      <c:valAx>
        <c:axId val="249717120"/>
        <c:scaling>
          <c:orientation val="minMax"/>
          <c:max val="1.25"/>
          <c:min val="0.8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249703040"/>
        <c:crosses val="autoZero"/>
        <c:crossBetween val="between"/>
        <c:majorUnit val="5.000000000000001E-2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'3. Figurer till bilaga'!$S$989</c:f>
              <c:strCache>
                <c:ptCount val="1"/>
                <c:pt idx="0">
                  <c:v>[MAEN svensk bakgr]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'3. Figurer till bilaga'!$T$980:$AL$980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'3. Figurer till bilaga'!$T$989:$AL$989</c:f>
              <c:numCache>
                <c:formatCode>0%</c:formatCode>
                <c:ptCount val="19"/>
                <c:pt idx="0">
                  <c:v>0.92511855142737232</c:v>
                </c:pt>
                <c:pt idx="1">
                  <c:v>0.96405924980941526</c:v>
                </c:pt>
                <c:pt idx="2">
                  <c:v>1</c:v>
                </c:pt>
                <c:pt idx="3">
                  <c:v>1.0454843946709702</c:v>
                </c:pt>
                <c:pt idx="4">
                  <c:v>1.044629383735058</c:v>
                </c:pt>
                <c:pt idx="5">
                  <c:v>1.0639388783276726</c:v>
                </c:pt>
                <c:pt idx="6">
                  <c:v>1.0865997625236201</c:v>
                </c:pt>
                <c:pt idx="7">
                  <c:v>1.090362924449221</c:v>
                </c:pt>
                <c:pt idx="8">
                  <c:v>1.099782820456247</c:v>
                </c:pt>
                <c:pt idx="9">
                  <c:v>1.1099620064171296</c:v>
                </c:pt>
                <c:pt idx="10">
                  <c:v>1.1140598325995748</c:v>
                </c:pt>
                <c:pt idx="11">
                  <c:v>1.1145485743577346</c:v>
                </c:pt>
                <c:pt idx="12">
                  <c:v>1.1296536508171455</c:v>
                </c:pt>
                <c:pt idx="13">
                  <c:v>1.1351492010516089</c:v>
                </c:pt>
                <c:pt idx="14">
                  <c:v>1.1294814679584047</c:v>
                </c:pt>
                <c:pt idx="15">
                  <c:v>1.131774774090637</c:v>
                </c:pt>
                <c:pt idx="16">
                  <c:v>1.1102638673466152</c:v>
                </c:pt>
                <c:pt idx="17">
                  <c:v>1.143801438169433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2-42EB-B36F-E5F747F35028}"/>
            </c:ext>
          </c:extLst>
        </c:ser>
        <c:ser>
          <c:idx val="1"/>
          <c:order val="1"/>
          <c:tx>
            <c:strRef>
              <c:f>'3. Figurer till bilaga'!$S$1005</c:f>
              <c:strCache>
                <c:ptCount val="1"/>
                <c:pt idx="0">
                  <c:v>[MAEN född i Sv utl bakgr]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numRef>
              <c:f>'3. Figurer till bilaga'!$T$980:$AL$980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'3. Figurer till bilaga'!$T$1005:$AL$1005</c:f>
              <c:numCache>
                <c:formatCode>0%</c:formatCode>
                <c:ptCount val="19"/>
                <c:pt idx="0">
                  <c:v>0.945507852520165</c:v>
                </c:pt>
                <c:pt idx="1">
                  <c:v>0.97104749809318924</c:v>
                </c:pt>
                <c:pt idx="2">
                  <c:v>1</c:v>
                </c:pt>
                <c:pt idx="3">
                  <c:v>0.9965603824821736</c:v>
                </c:pt>
                <c:pt idx="4">
                  <c:v>1.0079932585859792</c:v>
                </c:pt>
                <c:pt idx="5">
                  <c:v>0.98200888391775532</c:v>
                </c:pt>
                <c:pt idx="6">
                  <c:v>1.0254449735599054</c:v>
                </c:pt>
                <c:pt idx="7">
                  <c:v>1.0002994465733572</c:v>
                </c:pt>
                <c:pt idx="8">
                  <c:v>0.95815607544561343</c:v>
                </c:pt>
                <c:pt idx="9">
                  <c:v>0.98196203620782252</c:v>
                </c:pt>
                <c:pt idx="10">
                  <c:v>0.98362784200041142</c:v>
                </c:pt>
                <c:pt idx="11">
                  <c:v>0.97603888822768992</c:v>
                </c:pt>
                <c:pt idx="12">
                  <c:v>0.97138394474046441</c:v>
                </c:pt>
                <c:pt idx="13">
                  <c:v>0.96215029778971961</c:v>
                </c:pt>
                <c:pt idx="14">
                  <c:v>0.96632347875812863</c:v>
                </c:pt>
                <c:pt idx="15">
                  <c:v>0.97746204143828741</c:v>
                </c:pt>
                <c:pt idx="16">
                  <c:v>0.91931283705297095</c:v>
                </c:pt>
                <c:pt idx="17">
                  <c:v>0.95866225932688132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2-42EB-B36F-E5F747F35028}"/>
            </c:ext>
          </c:extLst>
        </c:ser>
        <c:ser>
          <c:idx val="2"/>
          <c:order val="2"/>
          <c:tx>
            <c:strRef>
              <c:f>'3. Figurer till bilaga'!$S$1022</c:f>
              <c:strCache>
                <c:ptCount val="1"/>
                <c:pt idx="0">
                  <c:v>[MAEN utlandsfödda]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diamond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'3. Figurer till bilaga'!$T$980:$AL$980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'3. Figurer till bilaga'!$T$1022:$AL$1022</c:f>
              <c:numCache>
                <c:formatCode>0%</c:formatCode>
                <c:ptCount val="19"/>
                <c:pt idx="0">
                  <c:v>0.82277452321331135</c:v>
                </c:pt>
                <c:pt idx="1">
                  <c:v>0.98081079695855955</c:v>
                </c:pt>
                <c:pt idx="2">
                  <c:v>1</c:v>
                </c:pt>
                <c:pt idx="3">
                  <c:v>1.1558714370989909</c:v>
                </c:pt>
                <c:pt idx="4">
                  <c:v>1.1508922420782259</c:v>
                </c:pt>
                <c:pt idx="5">
                  <c:v>1.1446050085179311</c:v>
                </c:pt>
                <c:pt idx="6">
                  <c:v>1.1394292466546816</c:v>
                </c:pt>
                <c:pt idx="7">
                  <c:v>1.1478815878333644</c:v>
                </c:pt>
                <c:pt idx="8">
                  <c:v>1.1342767922532901</c:v>
                </c:pt>
                <c:pt idx="9">
                  <c:v>1.1604478668947042</c:v>
                </c:pt>
                <c:pt idx="10">
                  <c:v>1.1762167016231224</c:v>
                </c:pt>
                <c:pt idx="11">
                  <c:v>1.2255585202153283</c:v>
                </c:pt>
                <c:pt idx="12">
                  <c:v>1.2142556637744439</c:v>
                </c:pt>
                <c:pt idx="13">
                  <c:v>1.1932105605798196</c:v>
                </c:pt>
                <c:pt idx="14">
                  <c:v>1.1803256563814146</c:v>
                </c:pt>
                <c:pt idx="15">
                  <c:v>1.1968438894440967</c:v>
                </c:pt>
                <c:pt idx="16">
                  <c:v>1.1542549304644856</c:v>
                </c:pt>
                <c:pt idx="17">
                  <c:v>1.182136766391265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2-42EB-B36F-E5F747F350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703040"/>
        <c:axId val="249717120"/>
      </c:lineChart>
      <c:catAx>
        <c:axId val="24970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9717120"/>
        <c:crosses val="autoZero"/>
        <c:auto val="1"/>
        <c:lblAlgn val="ctr"/>
        <c:lblOffset val="100"/>
        <c:noMultiLvlLbl val="0"/>
      </c:catAx>
      <c:valAx>
        <c:axId val="249717120"/>
        <c:scaling>
          <c:orientation val="minMax"/>
          <c:max val="1.25"/>
          <c:min val="0.8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249703040"/>
        <c:crosses val="autoZero"/>
        <c:crossBetween val="between"/>
        <c:majorUnit val="5.000000000000001E-2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'1. Figurer till huvudtext'!$S$120</c:f>
              <c:strCache>
                <c:ptCount val="1"/>
                <c:pt idx="0">
                  <c:v>Utländsk bakgrund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numRef>
              <c:f>'1. Figurer till huvudtext'!$T$119:$AL$119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'1. Figurer till huvudtext'!$T$120:$AL$120</c:f>
              <c:numCache>
                <c:formatCode>0.0%</c:formatCode>
                <c:ptCount val="19"/>
                <c:pt idx="0">
                  <c:v>0.16616285660306065</c:v>
                </c:pt>
                <c:pt idx="1">
                  <c:v>0.17830632931598689</c:v>
                </c:pt>
                <c:pt idx="2">
                  <c:v>0.18203732503888026</c:v>
                </c:pt>
                <c:pt idx="3">
                  <c:v>0.21489415535126927</c:v>
                </c:pt>
                <c:pt idx="4">
                  <c:v>0.2124074546847077</c:v>
                </c:pt>
                <c:pt idx="5">
                  <c:v>0.21797145511358837</c:v>
                </c:pt>
                <c:pt idx="6">
                  <c:v>0.2216114069747466</c:v>
                </c:pt>
                <c:pt idx="7">
                  <c:v>0.21323721011031008</c:v>
                </c:pt>
                <c:pt idx="8">
                  <c:v>0.22113778246724697</c:v>
                </c:pt>
                <c:pt idx="9">
                  <c:v>0.2242272491797617</c:v>
                </c:pt>
                <c:pt idx="10">
                  <c:v>0.22575731934337451</c:v>
                </c:pt>
                <c:pt idx="11">
                  <c:v>0.24552706994036091</c:v>
                </c:pt>
                <c:pt idx="12">
                  <c:v>0.23859087269815854</c:v>
                </c:pt>
                <c:pt idx="13">
                  <c:v>0.24988279418659168</c:v>
                </c:pt>
                <c:pt idx="14">
                  <c:v>0.24522171253822631</c:v>
                </c:pt>
                <c:pt idx="15">
                  <c:v>0.24701195219123506</c:v>
                </c:pt>
                <c:pt idx="16">
                  <c:v>0.24209660359619228</c:v>
                </c:pt>
                <c:pt idx="17">
                  <c:v>0.23314378554021123</c:v>
                </c:pt>
                <c:pt idx="18">
                  <c:v>0.22173497498172826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7A-491A-A749-336B1D73F0D0}"/>
            </c:ext>
          </c:extLst>
        </c:ser>
        <c:ser>
          <c:idx val="1"/>
          <c:order val="1"/>
          <c:tx>
            <c:strRef>
              <c:f>'1. Figurer till huvudtext'!$S$121</c:f>
              <c:strCache>
                <c:ptCount val="1"/>
                <c:pt idx="0">
                  <c:v>Födda i Sverige med utländsk bakgrund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diamond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'1. Figurer till huvudtext'!$T$119:$AL$119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'1. Figurer till huvudtext'!$T$121:$AL$121</c:f>
              <c:numCache>
                <c:formatCode>0.0%</c:formatCode>
                <c:ptCount val="19"/>
                <c:pt idx="0">
                  <c:v>0.13120918266376411</c:v>
                </c:pt>
                <c:pt idx="1">
                  <c:v>0.1117881907963858</c:v>
                </c:pt>
                <c:pt idx="2">
                  <c:v>0.10844337735094038</c:v>
                </c:pt>
                <c:pt idx="3">
                  <c:v>0.12318286151491967</c:v>
                </c:pt>
                <c:pt idx="4">
                  <c:v>0.12568616316486844</c:v>
                </c:pt>
                <c:pt idx="5">
                  <c:v>0.1267811472415053</c:v>
                </c:pt>
                <c:pt idx="6">
                  <c:v>0.13201438848920866</c:v>
                </c:pt>
                <c:pt idx="7">
                  <c:v>0.13263342082239718</c:v>
                </c:pt>
                <c:pt idx="8">
                  <c:v>0.14136041263700838</c:v>
                </c:pt>
                <c:pt idx="9">
                  <c:v>0.15015873015873016</c:v>
                </c:pt>
                <c:pt idx="10">
                  <c:v>0.16046577676796364</c:v>
                </c:pt>
                <c:pt idx="11">
                  <c:v>0.17003754390214365</c:v>
                </c:pt>
                <c:pt idx="12">
                  <c:v>0.16384900416859657</c:v>
                </c:pt>
                <c:pt idx="13">
                  <c:v>0.17705735660847882</c:v>
                </c:pt>
                <c:pt idx="14">
                  <c:v>0.17118199694122785</c:v>
                </c:pt>
                <c:pt idx="15">
                  <c:v>0.15911282545805208</c:v>
                </c:pt>
                <c:pt idx="16">
                  <c:v>0.17185216120275629</c:v>
                </c:pt>
                <c:pt idx="17">
                  <c:v>0.16420150053590568</c:v>
                </c:pt>
                <c:pt idx="18">
                  <c:v>0.1495521083679266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7A-491A-A749-336B1D73F0D0}"/>
            </c:ext>
          </c:extLst>
        </c:ser>
        <c:ser>
          <c:idx val="2"/>
          <c:order val="2"/>
          <c:tx>
            <c:strRef>
              <c:f>'1. Figurer till huvudtext'!$S$122</c:f>
              <c:strCache>
                <c:ptCount val="1"/>
                <c:pt idx="0">
                  <c:v>Utlandsfödda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'1. Figurer till huvudtext'!$T$119:$AL$119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'1. Figurer till huvudtext'!$T$122:$AL$122</c:f>
              <c:numCache>
                <c:formatCode>0.0%</c:formatCode>
                <c:ptCount val="19"/>
                <c:pt idx="0">
                  <c:v>6.4537702725296769E-2</c:v>
                </c:pt>
                <c:pt idx="1">
                  <c:v>0.10152761457109284</c:v>
                </c:pt>
                <c:pt idx="2">
                  <c:v>0.10646168073055139</c:v>
                </c:pt>
                <c:pt idx="3">
                  <c:v>0.12771813927883291</c:v>
                </c:pt>
                <c:pt idx="4">
                  <c:v>0.12468336616943428</c:v>
                </c:pt>
                <c:pt idx="5">
                  <c:v>0.13053446052443046</c:v>
                </c:pt>
                <c:pt idx="6">
                  <c:v>0.12084773786261836</c:v>
                </c:pt>
                <c:pt idx="7">
                  <c:v>0.11331444759206799</c:v>
                </c:pt>
                <c:pt idx="8">
                  <c:v>0.11296329136371697</c:v>
                </c:pt>
                <c:pt idx="9">
                  <c:v>0.10191637630662022</c:v>
                </c:pt>
                <c:pt idx="10">
                  <c:v>9.0374026960318973E-2</c:v>
                </c:pt>
                <c:pt idx="11">
                  <c:v>0.10074413279908415</c:v>
                </c:pt>
                <c:pt idx="12">
                  <c:v>9.7614616816105573E-2</c:v>
                </c:pt>
                <c:pt idx="13">
                  <c:v>0.1018750922781633</c:v>
                </c:pt>
                <c:pt idx="14">
                  <c:v>0.10107197549770292</c:v>
                </c:pt>
                <c:pt idx="15">
                  <c:v>0.11392256090384842</c:v>
                </c:pt>
                <c:pt idx="16">
                  <c:v>0.106466790677317</c:v>
                </c:pt>
                <c:pt idx="17">
                  <c:v>0.1044885177453027</c:v>
                </c:pt>
                <c:pt idx="18">
                  <c:v>0.1072549206047352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7A-491A-A749-336B1D73F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410048"/>
        <c:axId val="245424128"/>
      </c:lineChart>
      <c:catAx>
        <c:axId val="245410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5424128"/>
        <c:crosses val="autoZero"/>
        <c:auto val="1"/>
        <c:lblAlgn val="ctr"/>
        <c:lblOffset val="100"/>
        <c:noMultiLvlLbl val="0"/>
      </c:catAx>
      <c:valAx>
        <c:axId val="245424128"/>
        <c:scaling>
          <c:orientation val="minMax"/>
          <c:max val="0.26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245410048"/>
        <c:crosses val="autoZero"/>
        <c:crossBetween val="between"/>
        <c:majorUnit val="2.0000000000000004E-2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Baserat</a:t>
            </a:r>
            <a:r>
              <a:rPr lang="en-US" baseline="0"/>
              <a:t> på nominella inkomster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'4. Extra fig &amp; tab 1'!$Q$86</c:f>
              <c:strCache>
                <c:ptCount val="1"/>
                <c:pt idx="0">
                  <c:v>[INK]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'4. Extra fig &amp; tab 1'!$R$85:$AE$85</c:f>
              <c:numCache>
                <c:formatCode>General</c:formatCode>
                <c:ptCount val="1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</c:numCache>
            </c:numRef>
          </c:cat>
          <c:val>
            <c:numRef>
              <c:f>'4. Extra fig &amp; tab 1'!$R$86:$AE$86</c:f>
              <c:numCache>
                <c:formatCode>0.0%</c:formatCode>
                <c:ptCount val="14"/>
                <c:pt idx="0">
                  <c:v>5.0834325968205363E-2</c:v>
                </c:pt>
                <c:pt idx="1">
                  <c:v>5.0350419702777205E-2</c:v>
                </c:pt>
                <c:pt idx="2">
                  <c:v>4.4417997772787765E-2</c:v>
                </c:pt>
                <c:pt idx="3">
                  <c:v>4.4160293215486868E-2</c:v>
                </c:pt>
                <c:pt idx="4">
                  <c:v>4.9304416805158846E-2</c:v>
                </c:pt>
                <c:pt idx="5">
                  <c:v>4.7554382297735454E-2</c:v>
                </c:pt>
                <c:pt idx="6">
                  <c:v>5.0645264982156379E-2</c:v>
                </c:pt>
                <c:pt idx="7">
                  <c:v>4.286599408330094E-2</c:v>
                </c:pt>
                <c:pt idx="8">
                  <c:v>4.9570234842870597E-2</c:v>
                </c:pt>
                <c:pt idx="9">
                  <c:v>4.823290711612882E-2</c:v>
                </c:pt>
                <c:pt idx="10">
                  <c:v>5.0222368203337253E-2</c:v>
                </c:pt>
                <c:pt idx="11">
                  <c:v>5.455065769570544E-2</c:v>
                </c:pt>
                <c:pt idx="12">
                  <c:v>5.2504536958621895E-2</c:v>
                </c:pt>
                <c:pt idx="13">
                  <c:v>5.6288652980388987E-2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BB-466E-BC97-C90405CDC41C}"/>
            </c:ext>
          </c:extLst>
        </c:ser>
        <c:ser>
          <c:idx val="1"/>
          <c:order val="1"/>
          <c:tx>
            <c:strRef>
              <c:f>'4. Extra fig &amp; tab 1'!$Q$87</c:f>
              <c:strCache>
                <c:ptCount val="1"/>
                <c:pt idx="0">
                  <c:v>[ink2]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'4. Extra fig &amp; tab 1'!$R$85:$AE$85</c:f>
              <c:numCache>
                <c:formatCode>General</c:formatCode>
                <c:ptCount val="1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</c:numCache>
            </c:numRef>
          </c:cat>
          <c:val>
            <c:numRef>
              <c:f>'4. Extra fig &amp; tab 1'!$R$87:$AE$87</c:f>
              <c:numCache>
                <c:formatCode>0.0%</c:formatCode>
                <c:ptCount val="14"/>
                <c:pt idx="0">
                  <c:v>5.1621725844187116E-2</c:v>
                </c:pt>
                <c:pt idx="1">
                  <c:v>5.1216693403553948E-2</c:v>
                </c:pt>
                <c:pt idx="2">
                  <c:v>4.5354452969939341E-2</c:v>
                </c:pt>
                <c:pt idx="3">
                  <c:v>4.5241495113693464E-2</c:v>
                </c:pt>
                <c:pt idx="4">
                  <c:v>5.0236287336146046E-2</c:v>
                </c:pt>
                <c:pt idx="5">
                  <c:v>4.863901116349012E-2</c:v>
                </c:pt>
                <c:pt idx="6">
                  <c:v>5.1737676692680257E-2</c:v>
                </c:pt>
                <c:pt idx="7">
                  <c:v>4.3949611299126223E-2</c:v>
                </c:pt>
                <c:pt idx="8">
                  <c:v>5.0585153830644769E-2</c:v>
                </c:pt>
                <c:pt idx="9">
                  <c:v>4.9230602131999035E-2</c:v>
                </c:pt>
                <c:pt idx="10">
                  <c:v>5.1166102992900253E-2</c:v>
                </c:pt>
                <c:pt idx="11">
                  <c:v>5.5423939075154638E-2</c:v>
                </c:pt>
                <c:pt idx="12">
                  <c:v>5.3399970291124088E-2</c:v>
                </c:pt>
                <c:pt idx="13">
                  <c:v>5.7175217551143964E-2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BB-466E-BC97-C90405CDC41C}"/>
            </c:ext>
          </c:extLst>
        </c:ser>
        <c:ser>
          <c:idx val="2"/>
          <c:order val="2"/>
          <c:tx>
            <c:strRef>
              <c:f>'4. Extra fig &amp; tab 1'!$Q$88</c:f>
              <c:strCache>
                <c:ptCount val="1"/>
                <c:pt idx="0">
                  <c:v>[ink3]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'4. Extra fig &amp; tab 1'!$R$85:$AE$85</c:f>
              <c:numCache>
                <c:formatCode>General</c:formatCode>
                <c:ptCount val="1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</c:numCache>
            </c:numRef>
          </c:cat>
          <c:val>
            <c:numRef>
              <c:f>'4. Extra fig &amp; tab 1'!$R$88:$AE$88</c:f>
              <c:numCache>
                <c:formatCode>0.0%</c:formatCode>
                <c:ptCount val="14"/>
                <c:pt idx="0">
                  <c:v>5.2127281937278003E-2</c:v>
                </c:pt>
                <c:pt idx="1">
                  <c:v>5.1878637929703056E-2</c:v>
                </c:pt>
                <c:pt idx="2">
                  <c:v>4.6458363146903991E-2</c:v>
                </c:pt>
                <c:pt idx="3">
                  <c:v>4.6806836272576126E-2</c:v>
                </c:pt>
                <c:pt idx="4">
                  <c:v>5.1091718851761572E-2</c:v>
                </c:pt>
                <c:pt idx="5">
                  <c:v>5.0056917295658789E-2</c:v>
                </c:pt>
                <c:pt idx="6">
                  <c:v>5.2959812529589673E-2</c:v>
                </c:pt>
                <c:pt idx="7">
                  <c:v>4.5481336493584802E-2</c:v>
                </c:pt>
                <c:pt idx="8">
                  <c:v>5.1738773557419314E-2</c:v>
                </c:pt>
                <c:pt idx="9">
                  <c:v>5.0402238496649675E-2</c:v>
                </c:pt>
                <c:pt idx="10">
                  <c:v>5.2289949268620781E-2</c:v>
                </c:pt>
                <c:pt idx="11">
                  <c:v>5.6155707264323791E-2</c:v>
                </c:pt>
                <c:pt idx="12">
                  <c:v>5.4409705904011806E-2</c:v>
                </c:pt>
                <c:pt idx="13">
                  <c:v>5.8006795161077054E-2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9BB-466E-BC97-C90405CDC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265896"/>
        <c:axId val="449272784"/>
      </c:lineChart>
      <c:catAx>
        <c:axId val="449265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49272784"/>
        <c:crosses val="autoZero"/>
        <c:auto val="1"/>
        <c:lblAlgn val="ctr"/>
        <c:lblOffset val="100"/>
        <c:noMultiLvlLbl val="0"/>
      </c:catAx>
      <c:valAx>
        <c:axId val="449272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49265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Baserat</a:t>
            </a:r>
            <a:r>
              <a:rPr lang="en-US" baseline="0"/>
              <a:t> på percentilrankade inkomster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'4. Extra fig &amp; tab 1'!$Q$117</c:f>
              <c:strCache>
                <c:ptCount val="1"/>
                <c:pt idx="0">
                  <c:v>[PINK]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'4. Extra fig &amp; tab 1'!$R$116:$AE$116</c:f>
              <c:numCache>
                <c:formatCode>General</c:formatCode>
                <c:ptCount val="1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</c:numCache>
            </c:numRef>
          </c:cat>
          <c:val>
            <c:numRef>
              <c:f>'4. Extra fig &amp; tab 1'!$R$117:$AE$117</c:f>
              <c:numCache>
                <c:formatCode>0.0%</c:formatCode>
                <c:ptCount val="14"/>
                <c:pt idx="0">
                  <c:v>6.6251977728678427E-2</c:v>
                </c:pt>
                <c:pt idx="1">
                  <c:v>6.9007373247977274E-2</c:v>
                </c:pt>
                <c:pt idx="2">
                  <c:v>6.9729626748450874E-2</c:v>
                </c:pt>
                <c:pt idx="3">
                  <c:v>7.0667971990419146E-2</c:v>
                </c:pt>
                <c:pt idx="4">
                  <c:v>7.166904536734485E-2</c:v>
                </c:pt>
                <c:pt idx="5">
                  <c:v>7.1705265293931189E-2</c:v>
                </c:pt>
                <c:pt idx="6">
                  <c:v>7.3422544455310504E-2</c:v>
                </c:pt>
                <c:pt idx="7">
                  <c:v>7.0468690995425881E-2</c:v>
                </c:pt>
                <c:pt idx="8">
                  <c:v>7.2582562801212086E-2</c:v>
                </c:pt>
                <c:pt idx="9">
                  <c:v>7.2534421898141646E-2</c:v>
                </c:pt>
                <c:pt idx="10">
                  <c:v>7.9840895789577343E-2</c:v>
                </c:pt>
                <c:pt idx="11">
                  <c:v>8.4975097721661688E-2</c:v>
                </c:pt>
                <c:pt idx="12">
                  <c:v>8.2173121950609385E-2</c:v>
                </c:pt>
                <c:pt idx="13">
                  <c:v>8.3517430485943053E-2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45-4480-977B-CA94175F5F01}"/>
            </c:ext>
          </c:extLst>
        </c:ser>
        <c:ser>
          <c:idx val="1"/>
          <c:order val="1"/>
          <c:tx>
            <c:strRef>
              <c:f>'4. Extra fig &amp; tab 1'!$Q$118</c:f>
              <c:strCache>
                <c:ptCount val="1"/>
                <c:pt idx="0">
                  <c:v>[Pink2]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'4. Extra fig &amp; tab 1'!$R$116:$AE$116</c:f>
              <c:numCache>
                <c:formatCode>General</c:formatCode>
                <c:ptCount val="1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</c:numCache>
            </c:numRef>
          </c:cat>
          <c:val>
            <c:numRef>
              <c:f>'4. Extra fig &amp; tab 1'!$R$118:$AE$118</c:f>
              <c:numCache>
                <c:formatCode>0.0%</c:formatCode>
                <c:ptCount val="14"/>
                <c:pt idx="0">
                  <c:v>6.6261762059279694E-2</c:v>
                </c:pt>
                <c:pt idx="1">
                  <c:v>6.9016837825440547E-2</c:v>
                </c:pt>
                <c:pt idx="2">
                  <c:v>6.9738648339409126E-2</c:v>
                </c:pt>
                <c:pt idx="3">
                  <c:v>7.0676780657818905E-2</c:v>
                </c:pt>
                <c:pt idx="4">
                  <c:v>7.1677668330381805E-2</c:v>
                </c:pt>
                <c:pt idx="5">
                  <c:v>7.1713380325880149E-2</c:v>
                </c:pt>
                <c:pt idx="6">
                  <c:v>7.3430404466809374E-2</c:v>
                </c:pt>
                <c:pt idx="7">
                  <c:v>7.0476170928708282E-2</c:v>
                </c:pt>
                <c:pt idx="8">
                  <c:v>7.2590076330310449E-2</c:v>
                </c:pt>
                <c:pt idx="9">
                  <c:v>7.2542077538994998E-2</c:v>
                </c:pt>
                <c:pt idx="10">
                  <c:v>7.9848775280789042E-2</c:v>
                </c:pt>
                <c:pt idx="11">
                  <c:v>8.4983240975869179E-2</c:v>
                </c:pt>
                <c:pt idx="12">
                  <c:v>8.2181859996631301E-2</c:v>
                </c:pt>
                <c:pt idx="13">
                  <c:v>8.3526768817844932E-2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45-4480-977B-CA94175F5F01}"/>
            </c:ext>
          </c:extLst>
        </c:ser>
        <c:ser>
          <c:idx val="2"/>
          <c:order val="2"/>
          <c:tx>
            <c:strRef>
              <c:f>'4. Extra fig &amp; tab 1'!$Q$119</c:f>
              <c:strCache>
                <c:ptCount val="1"/>
                <c:pt idx="0">
                  <c:v>[Pink3]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'4. Extra fig &amp; tab 1'!$R$116:$AE$116</c:f>
              <c:numCache>
                <c:formatCode>General</c:formatCode>
                <c:ptCount val="1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</c:numCache>
            </c:numRef>
          </c:cat>
          <c:val>
            <c:numRef>
              <c:f>'4. Extra fig &amp; tab 1'!$R$119:$AE$119</c:f>
              <c:numCache>
                <c:formatCode>0.0%</c:formatCode>
                <c:ptCount val="14"/>
                <c:pt idx="0">
                  <c:v>6.6261762059279694E-2</c:v>
                </c:pt>
                <c:pt idx="1">
                  <c:v>6.9016837825440547E-2</c:v>
                </c:pt>
                <c:pt idx="2">
                  <c:v>6.9738648339409126E-2</c:v>
                </c:pt>
                <c:pt idx="3">
                  <c:v>7.0676780657818905E-2</c:v>
                </c:pt>
                <c:pt idx="4">
                  <c:v>7.1677668330381805E-2</c:v>
                </c:pt>
                <c:pt idx="5">
                  <c:v>7.1713380325880149E-2</c:v>
                </c:pt>
                <c:pt idx="6">
                  <c:v>7.3430404466809374E-2</c:v>
                </c:pt>
                <c:pt idx="7">
                  <c:v>7.0476170928708282E-2</c:v>
                </c:pt>
                <c:pt idx="8">
                  <c:v>7.2590076330310449E-2</c:v>
                </c:pt>
                <c:pt idx="9">
                  <c:v>7.2542077538994998E-2</c:v>
                </c:pt>
                <c:pt idx="10">
                  <c:v>7.9848775280789042E-2</c:v>
                </c:pt>
                <c:pt idx="11">
                  <c:v>8.4983240975869179E-2</c:v>
                </c:pt>
                <c:pt idx="12">
                  <c:v>8.2181859996631301E-2</c:v>
                </c:pt>
                <c:pt idx="13">
                  <c:v>8.3526768817844932E-2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45-4480-977B-CA94175F5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265896"/>
        <c:axId val="449272784"/>
      </c:lineChart>
      <c:catAx>
        <c:axId val="449265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49272784"/>
        <c:crosses val="autoZero"/>
        <c:auto val="1"/>
        <c:lblAlgn val="ctr"/>
        <c:lblOffset val="100"/>
        <c:noMultiLvlLbl val="0"/>
      </c:catAx>
      <c:valAx>
        <c:axId val="449272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49265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'[1]socio deskriptiv'!$O$46</c:f>
              <c:strCache>
                <c:ptCount val="1"/>
                <c:pt idx="0">
                  <c:v>svensk bakgrund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'[1]socio deskriptiv'!$P$45:$AG$45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'[1]socio deskriptiv'!$P$46:$AG$46</c:f>
              <c:numCache>
                <c:formatCode>General</c:formatCode>
                <c:ptCount val="18"/>
                <c:pt idx="0">
                  <c:v>5.887420939496011E-2</c:v>
                </c:pt>
                <c:pt idx="1">
                  <c:v>5.5171250336655105E-2</c:v>
                </c:pt>
                <c:pt idx="2">
                  <c:v>5.3381781635648315E-2</c:v>
                </c:pt>
                <c:pt idx="3">
                  <c:v>6.0283715003585973E-2</c:v>
                </c:pt>
                <c:pt idx="4">
                  <c:v>5.8430949739347024E-2</c:v>
                </c:pt>
                <c:pt idx="5">
                  <c:v>5.7355991922035353E-2</c:v>
                </c:pt>
                <c:pt idx="6">
                  <c:v>5.6350184689056733E-2</c:v>
                </c:pt>
                <c:pt idx="7">
                  <c:v>5.4493462754692232E-2</c:v>
                </c:pt>
                <c:pt idx="8">
                  <c:v>5.3744156140141837E-2</c:v>
                </c:pt>
                <c:pt idx="9">
                  <c:v>5.8772982193993649E-2</c:v>
                </c:pt>
                <c:pt idx="10">
                  <c:v>5.8810434816361688E-2</c:v>
                </c:pt>
                <c:pt idx="11">
                  <c:v>7.1521834442678955E-2</c:v>
                </c:pt>
                <c:pt idx="12">
                  <c:v>7.6106788831274474E-2</c:v>
                </c:pt>
                <c:pt idx="13">
                  <c:v>8.2882697580192469E-2</c:v>
                </c:pt>
                <c:pt idx="14">
                  <c:v>9.0672447433427839E-2</c:v>
                </c:pt>
                <c:pt idx="15">
                  <c:v>0.10557436966704081</c:v>
                </c:pt>
                <c:pt idx="16">
                  <c:v>0.11380521079448465</c:v>
                </c:pt>
                <c:pt idx="17">
                  <c:v>0.13110264276254613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9D-4473-9112-7C5E34B45B21}"/>
            </c:ext>
          </c:extLst>
        </c:ser>
        <c:ser>
          <c:idx val="1"/>
          <c:order val="1"/>
          <c:tx>
            <c:strRef>
              <c:f>'[1]socio deskriptiv'!$O$47</c:f>
              <c:strCache>
                <c:ptCount val="1"/>
                <c:pt idx="0">
                  <c:v>utl bakgr född i Sv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'[1]socio deskriptiv'!$P$45:$AG$45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'[1]socio deskriptiv'!$P$47:$AG$47</c:f>
              <c:numCache>
                <c:formatCode>General</c:formatCode>
                <c:ptCount val="18"/>
                <c:pt idx="0">
                  <c:v>-0.24148116088492375</c:v>
                </c:pt>
                <c:pt idx="1">
                  <c:v>-0.27391188489303375</c:v>
                </c:pt>
                <c:pt idx="2">
                  <c:v>-0.27889487396895257</c:v>
                </c:pt>
                <c:pt idx="3">
                  <c:v>-0.28197488778836816</c:v>
                </c:pt>
                <c:pt idx="4">
                  <c:v>-0.27910076220724489</c:v>
                </c:pt>
                <c:pt idx="5">
                  <c:v>-0.27703827940745684</c:v>
                </c:pt>
                <c:pt idx="6">
                  <c:v>-0.30356794214755978</c:v>
                </c:pt>
                <c:pt idx="7">
                  <c:v>-0.29864845771885246</c:v>
                </c:pt>
                <c:pt idx="8">
                  <c:v>-0.29024986586779533</c:v>
                </c:pt>
                <c:pt idx="9">
                  <c:v>-0.3010874146522356</c:v>
                </c:pt>
                <c:pt idx="10">
                  <c:v>-0.29705828267805334</c:v>
                </c:pt>
                <c:pt idx="11">
                  <c:v>-0.31088417102193083</c:v>
                </c:pt>
                <c:pt idx="12">
                  <c:v>-0.28606505523707054</c:v>
                </c:pt>
                <c:pt idx="13">
                  <c:v>-0.26967148881597602</c:v>
                </c:pt>
                <c:pt idx="14">
                  <c:v>-0.27156518481722136</c:v>
                </c:pt>
                <c:pt idx="15">
                  <c:v>-0.26078323032657474</c:v>
                </c:pt>
                <c:pt idx="16">
                  <c:v>-0.27194616085608919</c:v>
                </c:pt>
                <c:pt idx="17">
                  <c:v>-0.26075745589508637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9D-4473-9112-7C5E34B45B21}"/>
            </c:ext>
          </c:extLst>
        </c:ser>
        <c:ser>
          <c:idx val="2"/>
          <c:order val="2"/>
          <c:tx>
            <c:strRef>
              <c:f>'[1]socio deskriptiv'!$O$48</c:f>
              <c:strCache>
                <c:ptCount val="1"/>
                <c:pt idx="0">
                  <c:v>utlandsfödd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'[1]socio deskriptiv'!$P$45:$AG$45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'[1]socio deskriptiv'!$P$48:$AG$48</c:f>
              <c:numCache>
                <c:formatCode>General</c:formatCode>
                <c:ptCount val="18"/>
                <c:pt idx="0">
                  <c:v>-0.16136425596966311</c:v>
                </c:pt>
                <c:pt idx="1">
                  <c:v>-0.24762150587480666</c:v>
                </c:pt>
                <c:pt idx="2">
                  <c:v>-0.23588143160142461</c:v>
                </c:pt>
                <c:pt idx="3">
                  <c:v>-0.3294592891564524</c:v>
                </c:pt>
                <c:pt idx="4">
                  <c:v>-0.30805628193326801</c:v>
                </c:pt>
                <c:pt idx="5">
                  <c:v>-0.306790565823921</c:v>
                </c:pt>
                <c:pt idx="6">
                  <c:v>-0.30446780711292998</c:v>
                </c:pt>
                <c:pt idx="7">
                  <c:v>-0.30625725239617035</c:v>
                </c:pt>
                <c:pt idx="8">
                  <c:v>-0.29548070914925623</c:v>
                </c:pt>
                <c:pt idx="9">
                  <c:v>-0.30656224787234271</c:v>
                </c:pt>
                <c:pt idx="10">
                  <c:v>-0.31958399834369511</c:v>
                </c:pt>
                <c:pt idx="11">
                  <c:v>-0.37791662815665722</c:v>
                </c:pt>
                <c:pt idx="12">
                  <c:v>-0.38129416292470419</c:v>
                </c:pt>
                <c:pt idx="13">
                  <c:v>-0.38222420415723535</c:v>
                </c:pt>
                <c:pt idx="14">
                  <c:v>-0.39968719604502168</c:v>
                </c:pt>
                <c:pt idx="15">
                  <c:v>-0.39641941563621369</c:v>
                </c:pt>
                <c:pt idx="16">
                  <c:v>-0.41734893434200021</c:v>
                </c:pt>
                <c:pt idx="17">
                  <c:v>-0.41516413687934473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9D-4473-9112-7C5E34B45B21}"/>
            </c:ext>
          </c:extLst>
        </c:ser>
        <c:ser>
          <c:idx val="3"/>
          <c:order val="3"/>
          <c:tx>
            <c:strRef>
              <c:f>'[1]socio deskriptiv'!$O$49</c:f>
              <c:strCache>
                <c:ptCount val="1"/>
                <c:pt idx="0">
                  <c:v>samtliga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'[1]socio deskriptiv'!$P$45:$AG$45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'[1]socio deskriptiv'!$P$49:$AG$49</c:f>
              <c:numCache>
                <c:formatCode>General</c:formatCode>
                <c:ptCount val="18"/>
                <c:pt idx="0">
                  <c:v>2.9343698133193832E-2</c:v>
                </c:pt>
                <c:pt idx="1">
                  <c:v>1.1057836056399793E-2</c:v>
                </c:pt>
                <c:pt idx="2">
                  <c:v>9.276134815714366E-3</c:v>
                </c:pt>
                <c:pt idx="3">
                  <c:v>1.1782785007781071E-2</c:v>
                </c:pt>
                <c:pt idx="4">
                  <c:v>1.245901868577241E-2</c:v>
                </c:pt>
                <c:pt idx="5">
                  <c:v>1.0970532173634253E-2</c:v>
                </c:pt>
                <c:pt idx="6">
                  <c:v>9.8292252540611511E-3</c:v>
                </c:pt>
                <c:pt idx="7">
                  <c:v>8.7637882956142985E-3</c:v>
                </c:pt>
                <c:pt idx="8">
                  <c:v>9.9065760883000412E-3</c:v>
                </c:pt>
                <c:pt idx="9">
                  <c:v>1.1693850844205154E-2</c:v>
                </c:pt>
                <c:pt idx="10">
                  <c:v>1.0018267840587108E-2</c:v>
                </c:pt>
                <c:pt idx="11">
                  <c:v>1.1656988216933948E-2</c:v>
                </c:pt>
                <c:pt idx="12">
                  <c:v>1.3359397354407611E-2</c:v>
                </c:pt>
                <c:pt idx="13">
                  <c:v>1.4203095552214374E-2</c:v>
                </c:pt>
                <c:pt idx="14">
                  <c:v>1.3065694213824646E-2</c:v>
                </c:pt>
                <c:pt idx="15">
                  <c:v>2.2036034930144183E-2</c:v>
                </c:pt>
                <c:pt idx="16">
                  <c:v>2.1176675159956332E-2</c:v>
                </c:pt>
                <c:pt idx="17">
                  <c:v>3.4226449352929574E-2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49D-4473-9112-7C5E34B45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979056"/>
        <c:axId val="191983320"/>
      </c:lineChart>
      <c:catAx>
        <c:axId val="191979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91983320"/>
        <c:crosses val="autoZero"/>
        <c:auto val="1"/>
        <c:lblAlgn val="ctr"/>
        <c:lblOffset val="100"/>
        <c:noMultiLvlLbl val="0"/>
      </c:catAx>
      <c:valAx>
        <c:axId val="191983320"/>
        <c:scaling>
          <c:orientation val="minMax"/>
          <c:max val="0.5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91979056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'[1]socio deskriptiv'!$AK$45</c:f>
              <c:strCache>
                <c:ptCount val="1"/>
                <c:pt idx="0">
                  <c:v>svensk bakgrund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'[1]socio deskriptiv'!$AL$44:$BC$44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'[1]socio deskriptiv'!$AL$45:$BC$45</c:f>
              <c:numCache>
                <c:formatCode>General</c:formatCode>
                <c:ptCount val="18"/>
                <c:pt idx="0">
                  <c:v>0.38908841128108929</c:v>
                </c:pt>
                <c:pt idx="1">
                  <c:v>0.40199240214293225</c:v>
                </c:pt>
                <c:pt idx="2">
                  <c:v>0.40623861379677401</c:v>
                </c:pt>
                <c:pt idx="3">
                  <c:v>0.41543245398602457</c:v>
                </c:pt>
                <c:pt idx="4">
                  <c:v>0.41620197791783792</c:v>
                </c:pt>
                <c:pt idx="5">
                  <c:v>0.41358182476776495</c:v>
                </c:pt>
                <c:pt idx="6">
                  <c:v>0.41631245012432205</c:v>
                </c:pt>
                <c:pt idx="7">
                  <c:v>0.41768714126885204</c:v>
                </c:pt>
                <c:pt idx="8">
                  <c:v>0.41157251451824062</c:v>
                </c:pt>
                <c:pt idx="9">
                  <c:v>0.41370983933665811</c:v>
                </c:pt>
                <c:pt idx="10">
                  <c:v>0.4136274226883665</c:v>
                </c:pt>
                <c:pt idx="11">
                  <c:v>0.41917088968404131</c:v>
                </c:pt>
                <c:pt idx="12">
                  <c:v>0.41915655893824438</c:v>
                </c:pt>
                <c:pt idx="13">
                  <c:v>0.41583816149672348</c:v>
                </c:pt>
                <c:pt idx="14">
                  <c:v>0.41381037518683639</c:v>
                </c:pt>
                <c:pt idx="15">
                  <c:v>0.40485746147394913</c:v>
                </c:pt>
                <c:pt idx="16">
                  <c:v>0.40411613979893335</c:v>
                </c:pt>
                <c:pt idx="17">
                  <c:v>0.39643425685340644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FD-4AEE-A3E0-48210F03C869}"/>
            </c:ext>
          </c:extLst>
        </c:ser>
        <c:ser>
          <c:idx val="1"/>
          <c:order val="1"/>
          <c:tx>
            <c:strRef>
              <c:f>'[1]socio deskriptiv'!$AK$46</c:f>
              <c:strCache>
                <c:ptCount val="1"/>
                <c:pt idx="0">
                  <c:v>utl bakgr född i Sv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'[1]socio deskriptiv'!$AL$44:$BC$44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'[1]socio deskriptiv'!$AL$46:$BC$46</c:f>
              <c:numCache>
                <c:formatCode>General</c:formatCode>
                <c:ptCount val="18"/>
                <c:pt idx="0">
                  <c:v>0.38334497525931249</c:v>
                </c:pt>
                <c:pt idx="1">
                  <c:v>0.40150204800257105</c:v>
                </c:pt>
                <c:pt idx="2">
                  <c:v>0.40853662552869296</c:v>
                </c:pt>
                <c:pt idx="3">
                  <c:v>0.42759484898948008</c:v>
                </c:pt>
                <c:pt idx="4">
                  <c:v>0.42924592998139732</c:v>
                </c:pt>
                <c:pt idx="5">
                  <c:v>0.43237788717892295</c:v>
                </c:pt>
                <c:pt idx="6">
                  <c:v>0.44579840642973773</c:v>
                </c:pt>
                <c:pt idx="7">
                  <c:v>0.45009505273292943</c:v>
                </c:pt>
                <c:pt idx="8">
                  <c:v>0.44848112156655945</c:v>
                </c:pt>
                <c:pt idx="9">
                  <c:v>0.45098528152116024</c:v>
                </c:pt>
                <c:pt idx="10">
                  <c:v>0.44747925847571923</c:v>
                </c:pt>
                <c:pt idx="11">
                  <c:v>0.46316175423888223</c:v>
                </c:pt>
                <c:pt idx="12">
                  <c:v>0.45051810556974758</c:v>
                </c:pt>
                <c:pt idx="13">
                  <c:v>0.45603835704762508</c:v>
                </c:pt>
                <c:pt idx="14">
                  <c:v>0.44320296633797868</c:v>
                </c:pt>
                <c:pt idx="15">
                  <c:v>0.45104442683065687</c:v>
                </c:pt>
                <c:pt idx="16">
                  <c:v>0.45810752900549168</c:v>
                </c:pt>
                <c:pt idx="17">
                  <c:v>0.44635666955102521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FD-4AEE-A3E0-48210F03C869}"/>
            </c:ext>
          </c:extLst>
        </c:ser>
        <c:ser>
          <c:idx val="2"/>
          <c:order val="2"/>
          <c:tx>
            <c:strRef>
              <c:f>'[1]socio deskriptiv'!$AK$47</c:f>
              <c:strCache>
                <c:ptCount val="1"/>
                <c:pt idx="0">
                  <c:v>utlandsfödd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'[1]socio deskriptiv'!$AL$44:$BC$44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'[1]socio deskriptiv'!$AL$47:$BC$47</c:f>
              <c:numCache>
                <c:formatCode>General</c:formatCode>
                <c:ptCount val="18"/>
                <c:pt idx="0">
                  <c:v>0.45572431652265039</c:v>
                </c:pt>
                <c:pt idx="1">
                  <c:v>0.45485006514695309</c:v>
                </c:pt>
                <c:pt idx="2">
                  <c:v>0.46794036677139078</c:v>
                </c:pt>
                <c:pt idx="3">
                  <c:v>0.44189245413928313</c:v>
                </c:pt>
                <c:pt idx="4">
                  <c:v>0.45013390029079942</c:v>
                </c:pt>
                <c:pt idx="5">
                  <c:v>0.45775542073976533</c:v>
                </c:pt>
                <c:pt idx="6">
                  <c:v>0.48483528433668494</c:v>
                </c:pt>
                <c:pt idx="7">
                  <c:v>0.47695034249539731</c:v>
                </c:pt>
                <c:pt idx="8">
                  <c:v>0.48255771757645916</c:v>
                </c:pt>
                <c:pt idx="9">
                  <c:v>0.47507964761169819</c:v>
                </c:pt>
                <c:pt idx="10">
                  <c:v>0.49502635954378055</c:v>
                </c:pt>
                <c:pt idx="11">
                  <c:v>0.50414977800652205</c:v>
                </c:pt>
                <c:pt idx="12">
                  <c:v>0.50120165263053673</c:v>
                </c:pt>
                <c:pt idx="13">
                  <c:v>0.51565384035524564</c:v>
                </c:pt>
                <c:pt idx="14">
                  <c:v>0.51517968147925797</c:v>
                </c:pt>
                <c:pt idx="15">
                  <c:v>0.53713747026186176</c:v>
                </c:pt>
                <c:pt idx="16">
                  <c:v>0.54464771713000049</c:v>
                </c:pt>
                <c:pt idx="17">
                  <c:v>0.5441136303345786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FD-4AEE-A3E0-48210F03C869}"/>
            </c:ext>
          </c:extLst>
        </c:ser>
        <c:ser>
          <c:idx val="3"/>
          <c:order val="3"/>
          <c:tx>
            <c:strRef>
              <c:f>'[1]socio deskriptiv'!$AK$48</c:f>
              <c:strCache>
                <c:ptCount val="1"/>
                <c:pt idx="0">
                  <c:v>samtliga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'[1]socio deskriptiv'!$AL$44:$BC$44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'[1]socio deskriptiv'!$AL$48:$BC$48</c:f>
              <c:numCache>
                <c:formatCode>General</c:formatCode>
                <c:ptCount val="18"/>
                <c:pt idx="0">
                  <c:v>0.40196558466996063</c:v>
                </c:pt>
                <c:pt idx="1">
                  <c:v>0.42139453710217406</c:v>
                </c:pt>
                <c:pt idx="2">
                  <c:v>0.42625198862145941</c:v>
                </c:pt>
                <c:pt idx="3">
                  <c:v>0.43650385601602765</c:v>
                </c:pt>
                <c:pt idx="4">
                  <c:v>0.43614353314866161</c:v>
                </c:pt>
                <c:pt idx="5">
                  <c:v>0.43472266914321839</c:v>
                </c:pt>
                <c:pt idx="6">
                  <c:v>0.4401337692989703</c:v>
                </c:pt>
                <c:pt idx="7">
                  <c:v>0.44041981518558415</c:v>
                </c:pt>
                <c:pt idx="8">
                  <c:v>0.43424661569318213</c:v>
                </c:pt>
                <c:pt idx="9">
                  <c:v>0.43765837402367924</c:v>
                </c:pt>
                <c:pt idx="10">
                  <c:v>0.43928460792630114</c:v>
                </c:pt>
                <c:pt idx="11">
                  <c:v>0.45236706347412819</c:v>
                </c:pt>
                <c:pt idx="12">
                  <c:v>0.4522446182878746</c:v>
                </c:pt>
                <c:pt idx="13">
                  <c:v>0.45426049155621878</c:v>
                </c:pt>
                <c:pt idx="14">
                  <c:v>0.45727576768676914</c:v>
                </c:pt>
                <c:pt idx="15">
                  <c:v>0.45762388422080358</c:v>
                </c:pt>
                <c:pt idx="16">
                  <c:v>0.46490183736441915</c:v>
                </c:pt>
                <c:pt idx="17">
                  <c:v>0.46191112662945305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6FD-4AEE-A3E0-48210F03C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979056"/>
        <c:axId val="191983320"/>
      </c:lineChart>
      <c:catAx>
        <c:axId val="191979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91983320"/>
        <c:crosses val="autoZero"/>
        <c:auto val="1"/>
        <c:lblAlgn val="ctr"/>
        <c:lblOffset val="100"/>
        <c:noMultiLvlLbl val="0"/>
      </c:catAx>
      <c:valAx>
        <c:axId val="191983320"/>
        <c:scaling>
          <c:orientation val="minMax"/>
          <c:max val="0.60000000000000009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91979056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'5. Extra fig &amp; tab 2'!$S$10</c:f>
              <c:strCache>
                <c:ptCount val="1"/>
                <c:pt idx="0">
                  <c:v>[hogutb]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diamond"/>
            <c:size val="7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cat>
            <c:numRef>
              <c:f>'5. Extra fig &amp; tab 2'!$T$9:$AL$9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'5. Extra fig &amp; tab 2'!$T$10:$AL$10</c:f>
              <c:numCache>
                <c:formatCode>0.0%</c:formatCode>
                <c:ptCount val="19"/>
                <c:pt idx="0">
                  <c:v>0.10300961799592562</c:v>
                </c:pt>
                <c:pt idx="1">
                  <c:v>0.10574836164400608</c:v>
                </c:pt>
                <c:pt idx="2">
                  <c:v>0.10852591722890552</c:v>
                </c:pt>
                <c:pt idx="3">
                  <c:v>0.11239009772225302</c:v>
                </c:pt>
                <c:pt idx="4">
                  <c:v>0.11375996093552704</c:v>
                </c:pt>
                <c:pt idx="5">
                  <c:v>0.10708065300612753</c:v>
                </c:pt>
                <c:pt idx="6">
                  <c:v>0.11158750730477392</c:v>
                </c:pt>
                <c:pt idx="7">
                  <c:v>0.1087404207709558</c:v>
                </c:pt>
                <c:pt idx="8">
                  <c:v>0.10569437208877966</c:v>
                </c:pt>
                <c:pt idx="9">
                  <c:v>0.10422739718732929</c:v>
                </c:pt>
                <c:pt idx="10">
                  <c:v>0.10534566514064647</c:v>
                </c:pt>
                <c:pt idx="11">
                  <c:v>0.10592558347675475</c:v>
                </c:pt>
                <c:pt idx="12">
                  <c:v>0.10416757996425358</c:v>
                </c:pt>
                <c:pt idx="13">
                  <c:v>0.10812265465662405</c:v>
                </c:pt>
                <c:pt idx="14">
                  <c:v>0.10842123426484593</c:v>
                </c:pt>
                <c:pt idx="15">
                  <c:v>0.11127427480864134</c:v>
                </c:pt>
                <c:pt idx="16">
                  <c:v>0.11618586672238333</c:v>
                </c:pt>
                <c:pt idx="17">
                  <c:v>0.11774412469692755</c:v>
                </c:pt>
                <c:pt idx="18">
                  <c:v>0.1174438655482218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73-4D70-859B-0F99AC2B0FAC}"/>
            </c:ext>
          </c:extLst>
        </c:ser>
        <c:ser>
          <c:idx val="1"/>
          <c:order val="1"/>
          <c:tx>
            <c:strRef>
              <c:f>'5. Extra fig &amp; tab 2'!$S$11</c:f>
              <c:strCache>
                <c:ptCount val="1"/>
                <c:pt idx="0">
                  <c:v>[edu13] 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numRef>
              <c:f>'5. Extra fig &amp; tab 2'!$T$9:$AL$9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'5. Extra fig &amp; tab 2'!$T$11:$AL$11</c:f>
              <c:numCache>
                <c:formatCode>0.0%</c:formatCode>
                <c:ptCount val="19"/>
                <c:pt idx="0">
                  <c:v>0.13922019810768638</c:v>
                </c:pt>
                <c:pt idx="1">
                  <c:v>0.14376677465066814</c:v>
                </c:pt>
                <c:pt idx="2">
                  <c:v>0.14866935366096429</c:v>
                </c:pt>
                <c:pt idx="3">
                  <c:v>0.14960546595896609</c:v>
                </c:pt>
                <c:pt idx="4">
                  <c:v>0.15333638401012378</c:v>
                </c:pt>
                <c:pt idx="5">
                  <c:v>0.14781035414913724</c:v>
                </c:pt>
                <c:pt idx="6">
                  <c:v>0.15389415832987388</c:v>
                </c:pt>
                <c:pt idx="7">
                  <c:v>0.15400685675704731</c:v>
                </c:pt>
                <c:pt idx="8">
                  <c:v>0.15038226033703669</c:v>
                </c:pt>
                <c:pt idx="9">
                  <c:v>0.15108112925656089</c:v>
                </c:pt>
                <c:pt idx="10">
                  <c:v>0.15311502041384167</c:v>
                </c:pt>
                <c:pt idx="11">
                  <c:v>0.15773933112545696</c:v>
                </c:pt>
                <c:pt idx="12">
                  <c:v>0.15732565155373787</c:v>
                </c:pt>
                <c:pt idx="13">
                  <c:v>0.16389332238212873</c:v>
                </c:pt>
                <c:pt idx="14">
                  <c:v>0.16616240673560406</c:v>
                </c:pt>
                <c:pt idx="15">
                  <c:v>0.17234350598418013</c:v>
                </c:pt>
                <c:pt idx="16">
                  <c:v>0.17656788030154563</c:v>
                </c:pt>
                <c:pt idx="17">
                  <c:v>0.18485419185265842</c:v>
                </c:pt>
                <c:pt idx="18">
                  <c:v>0.18588897861186152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73-4D70-859B-0F99AC2B0FAC}"/>
            </c:ext>
          </c:extLst>
        </c:ser>
        <c:ser>
          <c:idx val="2"/>
          <c:order val="2"/>
          <c:tx>
            <c:strRef>
              <c:f>'5. Extra fig &amp; tab 2'!$S$12</c:f>
              <c:strCache>
                <c:ptCount val="1"/>
                <c:pt idx="0">
                  <c:v>[socioindex]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'5. Extra fig &amp; tab 2'!$T$9:$AL$9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'5. Extra fig &amp; tab 2'!$T$12:$AL$12</c:f>
              <c:numCache>
                <c:formatCode>0.0%</c:formatCode>
                <c:ptCount val="19"/>
                <c:pt idx="0">
                  <c:v>0.17034479428793387</c:v>
                </c:pt>
                <c:pt idx="1">
                  <c:v>0.18174617892082326</c:v>
                </c:pt>
                <c:pt idx="2">
                  <c:v>0.185297083666911</c:v>
                </c:pt>
                <c:pt idx="3">
                  <c:v>0.19359046728658252</c:v>
                </c:pt>
                <c:pt idx="4">
                  <c:v>0.19405537276253806</c:v>
                </c:pt>
                <c:pt idx="5">
                  <c:v>0.19195901312299202</c:v>
                </c:pt>
                <c:pt idx="6">
                  <c:v>0.19682749414065104</c:v>
                </c:pt>
                <c:pt idx="7">
                  <c:v>0.19631978905177302</c:v>
                </c:pt>
                <c:pt idx="8">
                  <c:v>0.19166797614588327</c:v>
                </c:pt>
                <c:pt idx="9">
                  <c:v>0.19555710849764144</c:v>
                </c:pt>
                <c:pt idx="10">
                  <c:v>0.19642332940276289</c:v>
                </c:pt>
                <c:pt idx="11">
                  <c:v>0.20926366958849826</c:v>
                </c:pt>
                <c:pt idx="12">
                  <c:v>0.20984799972762275</c:v>
                </c:pt>
                <c:pt idx="13">
                  <c:v>0.21214373121667524</c:v>
                </c:pt>
                <c:pt idx="14">
                  <c:v>0.21423101042371157</c:v>
                </c:pt>
                <c:pt idx="15">
                  <c:v>0.21891005160291244</c:v>
                </c:pt>
                <c:pt idx="16">
                  <c:v>0.22521651873312118</c:v>
                </c:pt>
                <c:pt idx="17">
                  <c:v>0.22963675684814769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73-4D70-859B-0F99AC2B0FAC}"/>
            </c:ext>
          </c:extLst>
        </c:ser>
        <c:ser>
          <c:idx val="3"/>
          <c:order val="3"/>
          <c:tx>
            <c:strRef>
              <c:f>'5. Extra fig &amp; tab 2'!$S$13</c:f>
              <c:strCache>
                <c:ptCount val="1"/>
                <c:pt idx="0">
                  <c:v>[socioindex med hyseg]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diamond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'5. Extra fig &amp; tab 2'!$T$9:$AL$9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'5. Extra fig &amp; tab 2'!$T$13:$AL$13</c:f>
              <c:numCache>
                <c:formatCode>General</c:formatCode>
                <c:ptCount val="19"/>
                <c:pt idx="3" formatCode="0.0%">
                  <c:v>0.20414643436949806</c:v>
                </c:pt>
                <c:pt idx="4" formatCode="0.0%">
                  <c:v>0.20360697517941057</c:v>
                </c:pt>
                <c:pt idx="5" formatCode="0.0%">
                  <c:v>0.20152434377499923</c:v>
                </c:pt>
                <c:pt idx="6" formatCode="0.0%">
                  <c:v>0.2077609717359914</c:v>
                </c:pt>
                <c:pt idx="7" formatCode="0.0%">
                  <c:v>0.20712748312164264</c:v>
                </c:pt>
                <c:pt idx="8" formatCode="0.0%">
                  <c:v>0.20236932438019173</c:v>
                </c:pt>
                <c:pt idx="9" formatCode="0.0%">
                  <c:v>0.20505124042380943</c:v>
                </c:pt>
                <c:pt idx="10" formatCode="0.0%">
                  <c:v>0.2064429619734684</c:v>
                </c:pt>
                <c:pt idx="11" formatCode="0.0%">
                  <c:v>0.22108776745466793</c:v>
                </c:pt>
                <c:pt idx="12" formatCode="0.0%">
                  <c:v>0.22071342066615887</c:v>
                </c:pt>
                <c:pt idx="13" formatCode="0.0%">
                  <c:v>0.22285265794285075</c:v>
                </c:pt>
                <c:pt idx="14" formatCode="0.0%">
                  <c:v>0.2248363223058289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173-4D70-859B-0F99AC2B0F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129664"/>
        <c:axId val="232131584"/>
      </c:lineChart>
      <c:catAx>
        <c:axId val="232129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2131584"/>
        <c:crosses val="autoZero"/>
        <c:auto val="1"/>
        <c:lblAlgn val="ctr"/>
        <c:lblOffset val="100"/>
        <c:noMultiLvlLbl val="0"/>
      </c:catAx>
      <c:valAx>
        <c:axId val="232131584"/>
        <c:scaling>
          <c:orientation val="minMax"/>
          <c:max val="0.24000000000000002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232129664"/>
        <c:crosses val="autoZero"/>
        <c:crossBetween val="between"/>
        <c:majorUnit val="2.0000000000000004E-2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'5. Extra fig &amp; tab 2'!$S$46</c:f>
              <c:strCache>
                <c:ptCount val="1"/>
                <c:pt idx="0">
                  <c:v>[socioindex] original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'5. Extra fig &amp; tab 2'!$T$45:$AK$45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'5. Extra fig &amp; tab 2'!$T$46:$AK$46</c:f>
              <c:numCache>
                <c:formatCode>0.0%</c:formatCode>
                <c:ptCount val="18"/>
                <c:pt idx="0">
                  <c:v>0.17034479428793564</c:v>
                </c:pt>
                <c:pt idx="1">
                  <c:v>0.18174617892082459</c:v>
                </c:pt>
                <c:pt idx="2">
                  <c:v>0.18529708366691866</c:v>
                </c:pt>
                <c:pt idx="3">
                  <c:v>0.19359046728657731</c:v>
                </c:pt>
                <c:pt idx="4">
                  <c:v>0.19405537276254495</c:v>
                </c:pt>
                <c:pt idx="5">
                  <c:v>0.19195901312298902</c:v>
                </c:pt>
                <c:pt idx="6">
                  <c:v>0.19682749414065148</c:v>
                </c:pt>
                <c:pt idx="7">
                  <c:v>0.19631978905178646</c:v>
                </c:pt>
                <c:pt idx="8">
                  <c:v>0.19166797614587749</c:v>
                </c:pt>
                <c:pt idx="9">
                  <c:v>0.1955571084976401</c:v>
                </c:pt>
                <c:pt idx="10">
                  <c:v>0.19642332940275145</c:v>
                </c:pt>
                <c:pt idx="11">
                  <c:v>0.20926366958849837</c:v>
                </c:pt>
                <c:pt idx="12">
                  <c:v>0.20984799972761553</c:v>
                </c:pt>
                <c:pt idx="13">
                  <c:v>0.2121437312166638</c:v>
                </c:pt>
                <c:pt idx="14">
                  <c:v>0.21423101042371467</c:v>
                </c:pt>
                <c:pt idx="15">
                  <c:v>0.21988664454417334</c:v>
                </c:pt>
                <c:pt idx="16">
                  <c:v>0.22619311167438252</c:v>
                </c:pt>
                <c:pt idx="17">
                  <c:v>0.23061334978940437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AF-419C-9DEC-90E4D20B0FC7}"/>
            </c:ext>
          </c:extLst>
        </c:ser>
        <c:ser>
          <c:idx val="1"/>
          <c:order val="1"/>
          <c:tx>
            <c:strRef>
              <c:f>'5. Extra fig &amp; tab 2'!$S$47</c:f>
              <c:strCache>
                <c:ptCount val="1"/>
                <c:pt idx="0">
                  <c:v>[socioindex] (edu13&gt;=2)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numRef>
              <c:f>'5. Extra fig &amp; tab 2'!$T$45:$AK$45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'5. Extra fig &amp; tab 2'!$T$47:$AK$47</c:f>
              <c:numCache>
                <c:formatCode>0.0%</c:formatCode>
                <c:ptCount val="18"/>
                <c:pt idx="0">
                  <c:v>0.16469101524458266</c:v>
                </c:pt>
                <c:pt idx="1">
                  <c:v>0.17355748780871269</c:v>
                </c:pt>
                <c:pt idx="2">
                  <c:v>0.17702441045989778</c:v>
                </c:pt>
                <c:pt idx="3">
                  <c:v>0.18741770006579728</c:v>
                </c:pt>
                <c:pt idx="4">
                  <c:v>0.18706953659920669</c:v>
                </c:pt>
                <c:pt idx="5">
                  <c:v>0.18500803602978649</c:v>
                </c:pt>
                <c:pt idx="6">
                  <c:v>0.18916811723510871</c:v>
                </c:pt>
                <c:pt idx="7">
                  <c:v>0.18890168227149565</c:v>
                </c:pt>
                <c:pt idx="8">
                  <c:v>0.18307727977535909</c:v>
                </c:pt>
                <c:pt idx="9">
                  <c:v>0.1878447617046928</c:v>
                </c:pt>
                <c:pt idx="10">
                  <c:v>0.18676539824582247</c:v>
                </c:pt>
                <c:pt idx="11">
                  <c:v>0.19635346374282478</c:v>
                </c:pt>
                <c:pt idx="12">
                  <c:v>0.19726958431798111</c:v>
                </c:pt>
                <c:pt idx="13">
                  <c:v>0.19580068525480665</c:v>
                </c:pt>
                <c:pt idx="14">
                  <c:v>0.19673916865269053</c:v>
                </c:pt>
                <c:pt idx="15">
                  <c:v>0.1977681503152762</c:v>
                </c:pt>
                <c:pt idx="16">
                  <c:v>0.20071367373672508</c:v>
                </c:pt>
                <c:pt idx="17">
                  <c:v>0.20181919804938567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AF-419C-9DEC-90E4D20B0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129664"/>
        <c:axId val="232131584"/>
      </c:lineChart>
      <c:catAx>
        <c:axId val="232129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2131584"/>
        <c:crosses val="autoZero"/>
        <c:auto val="1"/>
        <c:lblAlgn val="ctr"/>
        <c:lblOffset val="100"/>
        <c:noMultiLvlLbl val="0"/>
      </c:catAx>
      <c:valAx>
        <c:axId val="232131584"/>
        <c:scaling>
          <c:orientation val="minMax"/>
          <c:max val="0.24000000000000002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232129664"/>
        <c:crosses val="autoZero"/>
        <c:crossBetween val="between"/>
        <c:majorUnit val="2.0000000000000004E-2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'5. Extra fig &amp; tab 2'!$S$84</c:f>
              <c:strCache>
                <c:ptCount val="1"/>
                <c:pt idx="0">
                  <c:v>Elever med svensk bakgrund (oviktat)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'5. Extra fig &amp; tab 2'!$T$83:$AL$83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'5. Extra fig &amp; tab 2'!$T$84:$AL$84</c:f>
              <c:numCache>
                <c:formatCode>0.0%</c:formatCode>
                <c:ptCount val="19"/>
                <c:pt idx="0">
                  <c:v>0.14767873434455242</c:v>
                </c:pt>
                <c:pt idx="1">
                  <c:v>0.15765755669077378</c:v>
                </c:pt>
                <c:pt idx="2">
                  <c:v>0.16240973223576508</c:v>
                </c:pt>
                <c:pt idx="3">
                  <c:v>0.16019301082850512</c:v>
                </c:pt>
                <c:pt idx="4">
                  <c:v>0.16482432685993334</c:v>
                </c:pt>
                <c:pt idx="5">
                  <c:v>0.1589892975059512</c:v>
                </c:pt>
                <c:pt idx="6">
                  <c:v>0.16378934979983562</c:v>
                </c:pt>
                <c:pt idx="7">
                  <c:v>0.16522928261427683</c:v>
                </c:pt>
                <c:pt idx="8">
                  <c:v>0.15817352276460422</c:v>
                </c:pt>
                <c:pt idx="9">
                  <c:v>0.15959162176105737</c:v>
                </c:pt>
                <c:pt idx="10">
                  <c:v>0.16433671612284012</c:v>
                </c:pt>
                <c:pt idx="11">
                  <c:v>0.16671100555714885</c:v>
                </c:pt>
                <c:pt idx="12">
                  <c:v>0.16953725028985933</c:v>
                </c:pt>
                <c:pt idx="13">
                  <c:v>0.17111220113008571</c:v>
                </c:pt>
                <c:pt idx="14">
                  <c:v>0.17221151151108879</c:v>
                </c:pt>
                <c:pt idx="15">
                  <c:v>0.17504487632537896</c:v>
                </c:pt>
                <c:pt idx="16">
                  <c:v>0.17329624424864279</c:v>
                </c:pt>
                <c:pt idx="17">
                  <c:v>0.17676242791850533</c:v>
                </c:pt>
                <c:pt idx="18">
                  <c:v>0.17431485788927301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59-417A-BF87-4A27D63A960A}"/>
            </c:ext>
          </c:extLst>
        </c:ser>
        <c:ser>
          <c:idx val="1"/>
          <c:order val="1"/>
          <c:tx>
            <c:strRef>
              <c:f>'5. Extra fig &amp; tab 2'!$S$87</c:f>
              <c:strCache>
                <c:ptCount val="1"/>
                <c:pt idx="0">
                  <c:v>Elever med svensk bakgrund (viktat)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numRef>
              <c:f>'5. Extra fig &amp; tab 2'!$T$83:$AL$83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'5. Extra fig &amp; tab 2'!$T$87:$AL$87</c:f>
              <c:numCache>
                <c:formatCode>0.0%</c:formatCode>
                <c:ptCount val="19"/>
                <c:pt idx="0">
                  <c:v>0.13063123276271846</c:v>
                </c:pt>
                <c:pt idx="1">
                  <c:v>0.13841360567445571</c:v>
                </c:pt>
                <c:pt idx="2">
                  <c:v>0.14175333527874012</c:v>
                </c:pt>
                <c:pt idx="3">
                  <c:v>0.1494968102147422</c:v>
                </c:pt>
                <c:pt idx="4">
                  <c:v>0.15529844386348873</c:v>
                </c:pt>
                <c:pt idx="5">
                  <c:v>0.15473524064027622</c:v>
                </c:pt>
                <c:pt idx="6">
                  <c:v>0.16238693325060147</c:v>
                </c:pt>
                <c:pt idx="7">
                  <c:v>0.16335718413621456</c:v>
                </c:pt>
                <c:pt idx="8">
                  <c:v>0.15881322541949197</c:v>
                </c:pt>
                <c:pt idx="9">
                  <c:v>0.1617242136871295</c:v>
                </c:pt>
                <c:pt idx="10">
                  <c:v>0.16466100298069603</c:v>
                </c:pt>
                <c:pt idx="11">
                  <c:v>0.16900235550582976</c:v>
                </c:pt>
                <c:pt idx="12">
                  <c:v>0.17285935550341569</c:v>
                </c:pt>
                <c:pt idx="13">
                  <c:v>0.17542201031365359</c:v>
                </c:pt>
                <c:pt idx="14">
                  <c:v>0.17556504013557495</c:v>
                </c:pt>
                <c:pt idx="15">
                  <c:v>0.17804546064064466</c:v>
                </c:pt>
                <c:pt idx="16">
                  <c:v>0.17592164901754048</c:v>
                </c:pt>
                <c:pt idx="17">
                  <c:v>0.17872990260417562</c:v>
                </c:pt>
                <c:pt idx="18">
                  <c:v>0.17420423247175604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59-417A-BF87-4A27D63A96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476672"/>
        <c:axId val="234478208"/>
      </c:lineChart>
      <c:catAx>
        <c:axId val="234476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4478208"/>
        <c:crosses val="autoZero"/>
        <c:auto val="1"/>
        <c:lblAlgn val="ctr"/>
        <c:lblOffset val="100"/>
        <c:noMultiLvlLbl val="0"/>
      </c:catAx>
      <c:valAx>
        <c:axId val="234478208"/>
        <c:scaling>
          <c:orientation val="minMax"/>
          <c:max val="0.2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234476672"/>
        <c:crosses val="autoZero"/>
        <c:crossBetween val="between"/>
        <c:majorUnit val="2.0000000000000004E-2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'5. Extra fig &amp; tab 2'!$S$85</c:f>
              <c:strCache>
                <c:ptCount val="1"/>
                <c:pt idx="0">
                  <c:v>Födda i Sverige med utländsk bakgrund (oviktat)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'5. Extra fig &amp; tab 2'!$T$83:$AL$83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'5. Extra fig &amp; tab 2'!$T$85:$AL$85</c:f>
              <c:numCache>
                <c:formatCode>0.0%</c:formatCode>
                <c:ptCount val="19"/>
                <c:pt idx="0">
                  <c:v>7.2242314973991681E-2</c:v>
                </c:pt>
                <c:pt idx="1">
                  <c:v>8.2261347498522E-2</c:v>
                </c:pt>
                <c:pt idx="2">
                  <c:v>8.4730933185942964E-2</c:v>
                </c:pt>
                <c:pt idx="3">
                  <c:v>8.3633602903676538E-2</c:v>
                </c:pt>
                <c:pt idx="4">
                  <c:v>9.3795572643818895E-2</c:v>
                </c:pt>
                <c:pt idx="5">
                  <c:v>8.6325819776609872E-2</c:v>
                </c:pt>
                <c:pt idx="6">
                  <c:v>9.4163415952960572E-2</c:v>
                </c:pt>
                <c:pt idx="7">
                  <c:v>8.8531335921669507E-2</c:v>
                </c:pt>
                <c:pt idx="8">
                  <c:v>9.2965425451700251E-2</c:v>
                </c:pt>
                <c:pt idx="9">
                  <c:v>8.453353491412309E-2</c:v>
                </c:pt>
                <c:pt idx="10">
                  <c:v>8.8193897756391623E-2</c:v>
                </c:pt>
                <c:pt idx="11">
                  <c:v>0.10429958278387798</c:v>
                </c:pt>
                <c:pt idx="12">
                  <c:v>9.0241140355206625E-2</c:v>
                </c:pt>
                <c:pt idx="13">
                  <c:v>0.11175403769537398</c:v>
                </c:pt>
                <c:pt idx="14">
                  <c:v>8.6001874294282563E-2</c:v>
                </c:pt>
                <c:pt idx="15">
                  <c:v>0.10445195884978567</c:v>
                </c:pt>
                <c:pt idx="16">
                  <c:v>0.10594600242632668</c:v>
                </c:pt>
                <c:pt idx="17">
                  <c:v>9.7969335781537062E-2</c:v>
                </c:pt>
                <c:pt idx="18">
                  <c:v>0.10112528478937875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59-417A-BF87-4A27D63A960A}"/>
            </c:ext>
          </c:extLst>
        </c:ser>
        <c:ser>
          <c:idx val="1"/>
          <c:order val="1"/>
          <c:tx>
            <c:strRef>
              <c:f>'5. Extra fig &amp; tab 2'!$S$88</c:f>
              <c:strCache>
                <c:ptCount val="1"/>
                <c:pt idx="0">
                  <c:v>Födda i Sverige med utländsk bakgrund (viktat)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numRef>
              <c:f>'5. Extra fig &amp; tab 2'!$T$83:$AL$83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'5. Extra fig &amp; tab 2'!$T$88:$AL$88</c:f>
              <c:numCache>
                <c:formatCode>0.0%</c:formatCode>
                <c:ptCount val="19"/>
                <c:pt idx="0">
                  <c:v>8.5530246634198739E-2</c:v>
                </c:pt>
                <c:pt idx="1">
                  <c:v>0.10711552353292658</c:v>
                </c:pt>
                <c:pt idx="2">
                  <c:v>0.10842928707516172</c:v>
                </c:pt>
                <c:pt idx="3">
                  <c:v>0.10344469426927587</c:v>
                </c:pt>
                <c:pt idx="4">
                  <c:v>0.11325651751218965</c:v>
                </c:pt>
                <c:pt idx="5">
                  <c:v>0.10328851589097826</c:v>
                </c:pt>
                <c:pt idx="6">
                  <c:v>0.10987913062380003</c:v>
                </c:pt>
                <c:pt idx="7">
                  <c:v>0.10164876470424164</c:v>
                </c:pt>
                <c:pt idx="8">
                  <c:v>9.8073506729270191E-2</c:v>
                </c:pt>
                <c:pt idx="9">
                  <c:v>9.1211010834735401E-2</c:v>
                </c:pt>
                <c:pt idx="10">
                  <c:v>9.4417791893303404E-2</c:v>
                </c:pt>
                <c:pt idx="11">
                  <c:v>0.10864439161032007</c:v>
                </c:pt>
                <c:pt idx="12">
                  <c:v>9.5310694944532037E-2</c:v>
                </c:pt>
                <c:pt idx="13">
                  <c:v>0.11439225654114342</c:v>
                </c:pt>
                <c:pt idx="14">
                  <c:v>8.9949342712389607E-2</c:v>
                </c:pt>
                <c:pt idx="15">
                  <c:v>0.10746743016106748</c:v>
                </c:pt>
                <c:pt idx="16">
                  <c:v>0.10569467030842145</c:v>
                </c:pt>
                <c:pt idx="17">
                  <c:v>0.10029487561570967</c:v>
                </c:pt>
                <c:pt idx="18">
                  <c:v>0.1010460834863304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59-417A-BF87-4A27D63A96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476672"/>
        <c:axId val="234478208"/>
      </c:lineChart>
      <c:catAx>
        <c:axId val="234476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4478208"/>
        <c:crosses val="autoZero"/>
        <c:auto val="1"/>
        <c:lblAlgn val="ctr"/>
        <c:lblOffset val="100"/>
        <c:noMultiLvlLbl val="0"/>
      </c:catAx>
      <c:valAx>
        <c:axId val="234478208"/>
        <c:scaling>
          <c:orientation val="minMax"/>
          <c:max val="0.2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234476672"/>
        <c:crosses val="autoZero"/>
        <c:crossBetween val="between"/>
        <c:majorUnit val="2.0000000000000004E-2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'5. Extra fig &amp; tab 2'!$S$86</c:f>
              <c:strCache>
                <c:ptCount val="1"/>
                <c:pt idx="0">
                  <c:v>Utlandsfödda (oviktat)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'5. Extra fig &amp; tab 2'!$T$83:$AL$83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'5. Extra fig &amp; tab 2'!$T$86:$AL$86</c:f>
              <c:numCache>
                <c:formatCode>0.0%</c:formatCode>
                <c:ptCount val="19"/>
                <c:pt idx="0">
                  <c:v>7.2613184670703046E-2</c:v>
                </c:pt>
                <c:pt idx="1">
                  <c:v>6.6989508042677337E-2</c:v>
                </c:pt>
                <c:pt idx="2">
                  <c:v>8.0620302530414259E-2</c:v>
                </c:pt>
                <c:pt idx="3">
                  <c:v>8.667252636085028E-2</c:v>
                </c:pt>
                <c:pt idx="4">
                  <c:v>8.334565469645773E-2</c:v>
                </c:pt>
                <c:pt idx="5">
                  <c:v>8.8197710447570063E-2</c:v>
                </c:pt>
                <c:pt idx="6">
                  <c:v>9.4606860671124088E-2</c:v>
                </c:pt>
                <c:pt idx="7">
                  <c:v>8.9782488324022719E-2</c:v>
                </c:pt>
                <c:pt idx="8">
                  <c:v>0.10841458399290757</c:v>
                </c:pt>
                <c:pt idx="9">
                  <c:v>0.10897137117576711</c:v>
                </c:pt>
                <c:pt idx="10">
                  <c:v>0.10247864369158974</c:v>
                </c:pt>
                <c:pt idx="11">
                  <c:v>0.10391732292574643</c:v>
                </c:pt>
                <c:pt idx="12">
                  <c:v>0.10554366227230197</c:v>
                </c:pt>
                <c:pt idx="13">
                  <c:v>0.12922791465238848</c:v>
                </c:pt>
                <c:pt idx="14">
                  <c:v>0.14143439093156196</c:v>
                </c:pt>
                <c:pt idx="15">
                  <c:v>0.14564476254315228</c:v>
                </c:pt>
                <c:pt idx="16">
                  <c:v>0.16041374733934358</c:v>
                </c:pt>
                <c:pt idx="17">
                  <c:v>0.17213479172588655</c:v>
                </c:pt>
                <c:pt idx="18">
                  <c:v>0.17269262772156646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59-417A-BF87-4A27D63A960A}"/>
            </c:ext>
          </c:extLst>
        </c:ser>
        <c:ser>
          <c:idx val="1"/>
          <c:order val="1"/>
          <c:tx>
            <c:strRef>
              <c:f>'5. Extra fig &amp; tab 2'!$S$89</c:f>
              <c:strCache>
                <c:ptCount val="1"/>
                <c:pt idx="0">
                  <c:v>Utlandsfödda (viktat)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numRef>
              <c:f>'5. Extra fig &amp; tab 2'!$T$83:$AL$83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'5. Extra fig &amp; tab 2'!$T$89:$AL$89</c:f>
              <c:numCache>
                <c:formatCode>0.0%</c:formatCode>
                <c:ptCount val="19"/>
                <c:pt idx="0">
                  <c:v>8.3702489178628103E-2</c:v>
                </c:pt>
                <c:pt idx="1">
                  <c:v>8.4373138269070058E-2</c:v>
                </c:pt>
                <c:pt idx="2">
                  <c:v>9.83997926821015E-2</c:v>
                </c:pt>
                <c:pt idx="3">
                  <c:v>0.10886912725127522</c:v>
                </c:pt>
                <c:pt idx="4">
                  <c:v>0.10231776363842483</c:v>
                </c:pt>
                <c:pt idx="5">
                  <c:v>0.11031536131816114</c:v>
                </c:pt>
                <c:pt idx="6">
                  <c:v>0.11566921509968077</c:v>
                </c:pt>
                <c:pt idx="7">
                  <c:v>0.10897954953166152</c:v>
                </c:pt>
                <c:pt idx="8">
                  <c:v>0.12658576067239288</c:v>
                </c:pt>
                <c:pt idx="9">
                  <c:v>0.12814363310937243</c:v>
                </c:pt>
                <c:pt idx="10">
                  <c:v>0.11798290964008101</c:v>
                </c:pt>
                <c:pt idx="11">
                  <c:v>0.11259261722663391</c:v>
                </c:pt>
                <c:pt idx="12">
                  <c:v>0.11305788924417977</c:v>
                </c:pt>
                <c:pt idx="13">
                  <c:v>0.13453741666509139</c:v>
                </c:pt>
                <c:pt idx="14">
                  <c:v>0.1424514242967469</c:v>
                </c:pt>
                <c:pt idx="15">
                  <c:v>0.14702798721203084</c:v>
                </c:pt>
                <c:pt idx="16">
                  <c:v>0.1619670560524229</c:v>
                </c:pt>
                <c:pt idx="17">
                  <c:v>0.17186468398484828</c:v>
                </c:pt>
                <c:pt idx="18">
                  <c:v>0.17314314232928479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59-417A-BF87-4A27D63A96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476672"/>
        <c:axId val="234478208"/>
      </c:lineChart>
      <c:catAx>
        <c:axId val="234476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4478208"/>
        <c:crosses val="autoZero"/>
        <c:auto val="1"/>
        <c:lblAlgn val="ctr"/>
        <c:lblOffset val="100"/>
        <c:noMultiLvlLbl val="0"/>
      </c:catAx>
      <c:valAx>
        <c:axId val="234478208"/>
        <c:scaling>
          <c:orientation val="minMax"/>
          <c:max val="0.2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234476672"/>
        <c:crosses val="autoZero"/>
        <c:crossBetween val="between"/>
        <c:majorUnit val="2.0000000000000004E-2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'5. Extra fig &amp; tab 2'!$S$185</c:f>
              <c:strCache>
                <c:ptCount val="1"/>
                <c:pt idx="0">
                  <c:v>socindex [Rink]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'5. Extra fig &amp; tab 2'!$T$182:$AK$182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'5. Extra fig &amp; tab 2'!$T$185:$AK$185</c:f>
              <c:numCache>
                <c:formatCode>0.0%</c:formatCode>
                <c:ptCount val="18"/>
                <c:pt idx="0">
                  <c:v>0.16976225265090594</c:v>
                </c:pt>
                <c:pt idx="1">
                  <c:v>0.18145633916861295</c:v>
                </c:pt>
                <c:pt idx="2">
                  <c:v>0.18470781271341427</c:v>
                </c:pt>
                <c:pt idx="3">
                  <c:v>0.1924596180170052</c:v>
                </c:pt>
                <c:pt idx="4">
                  <c:v>0.19245218686571022</c:v>
                </c:pt>
                <c:pt idx="5">
                  <c:v>0.18927306489233767</c:v>
                </c:pt>
                <c:pt idx="6">
                  <c:v>0.19390038704321694</c:v>
                </c:pt>
                <c:pt idx="7">
                  <c:v>0.19263243831879653</c:v>
                </c:pt>
                <c:pt idx="8">
                  <c:v>0.18731528684747045</c:v>
                </c:pt>
                <c:pt idx="9">
                  <c:v>0.1917042697910398</c:v>
                </c:pt>
                <c:pt idx="10">
                  <c:v>0.19180401097166433</c:v>
                </c:pt>
                <c:pt idx="11">
                  <c:v>0.20380352257108536</c:v>
                </c:pt>
                <c:pt idx="12">
                  <c:v>0.20355391653603802</c:v>
                </c:pt>
                <c:pt idx="13">
                  <c:v>0.20571558399194018</c:v>
                </c:pt>
                <c:pt idx="14">
                  <c:v>0.20666360446717166</c:v>
                </c:pt>
                <c:pt idx="15">
                  <c:v>0.21193984347135264</c:v>
                </c:pt>
                <c:pt idx="16">
                  <c:v>0.21689876278999407</c:v>
                </c:pt>
                <c:pt idx="17">
                  <c:v>0.22320988251776896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59-417A-BF87-4A27D63A960A}"/>
            </c:ext>
          </c:extLst>
        </c:ser>
        <c:ser>
          <c:idx val="1"/>
          <c:order val="1"/>
          <c:tx>
            <c:strRef>
              <c:f>'5. Extra fig &amp; tab 2'!$S$186</c:f>
              <c:strCache>
                <c:ptCount val="1"/>
                <c:pt idx="0">
                  <c:v>socindex [Pink]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numRef>
              <c:f>'5. Extra fig &amp; tab 2'!$T$182:$AK$182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'5. Extra fig &amp; tab 2'!$T$186:$AK$186</c:f>
              <c:numCache>
                <c:formatCode>0.0%</c:formatCode>
                <c:ptCount val="18"/>
                <c:pt idx="0">
                  <c:v>0.1703447942879503</c:v>
                </c:pt>
                <c:pt idx="1">
                  <c:v>0.18174617892081926</c:v>
                </c:pt>
                <c:pt idx="2">
                  <c:v>0.18529708366690589</c:v>
                </c:pt>
                <c:pt idx="3">
                  <c:v>0.19359046728656576</c:v>
                </c:pt>
                <c:pt idx="4">
                  <c:v>0.1940553727625656</c:v>
                </c:pt>
                <c:pt idx="5">
                  <c:v>0.19195901312301267</c:v>
                </c:pt>
                <c:pt idx="6">
                  <c:v>0.1968274941406587</c:v>
                </c:pt>
                <c:pt idx="7">
                  <c:v>0.19631978905182487</c:v>
                </c:pt>
                <c:pt idx="8">
                  <c:v>0.19166797614589393</c:v>
                </c:pt>
                <c:pt idx="9">
                  <c:v>0.19555710849760569</c:v>
                </c:pt>
                <c:pt idx="10">
                  <c:v>0.19642332940277277</c:v>
                </c:pt>
                <c:pt idx="11">
                  <c:v>0.20926366958854589</c:v>
                </c:pt>
                <c:pt idx="12">
                  <c:v>0.20984799972761553</c:v>
                </c:pt>
                <c:pt idx="13">
                  <c:v>0.21214373121664815</c:v>
                </c:pt>
                <c:pt idx="14">
                  <c:v>0.21423101042370657</c:v>
                </c:pt>
                <c:pt idx="15">
                  <c:v>0.21891005160288923</c:v>
                </c:pt>
                <c:pt idx="16">
                  <c:v>0.2252165187330761</c:v>
                </c:pt>
                <c:pt idx="17">
                  <c:v>0.22963675684816467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59-417A-BF87-4A27D63A96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476672"/>
        <c:axId val="234478208"/>
      </c:lineChart>
      <c:catAx>
        <c:axId val="234476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4478208"/>
        <c:crosses val="autoZero"/>
        <c:auto val="1"/>
        <c:lblAlgn val="ctr"/>
        <c:lblOffset val="100"/>
        <c:noMultiLvlLbl val="0"/>
      </c:catAx>
      <c:valAx>
        <c:axId val="234478208"/>
        <c:scaling>
          <c:orientation val="minMax"/>
          <c:max val="0.24000000000000002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234476672"/>
        <c:crosses val="autoZero"/>
        <c:crossBetween val="between"/>
        <c:majorUnit val="2.0000000000000004E-2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'1. Figurer till huvudtext'!$S$157</c:f>
              <c:strCache>
                <c:ptCount val="1"/>
                <c:pt idx="0">
                  <c:v>Samtliga skolor</c:v>
                </c:pt>
              </c:strCache>
            </c:strRef>
          </c:tx>
          <c:marker>
            <c:symbol val="diamond"/>
            <c:size val="7"/>
          </c:marker>
          <c:cat>
            <c:numRef>
              <c:f>'1. Figurer till huvudtext'!$T$156:$AL$156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'1. Figurer till huvudtext'!$T$157:$AL$157</c:f>
              <c:numCache>
                <c:formatCode>0.0%</c:formatCode>
                <c:ptCount val="19"/>
                <c:pt idx="0">
                  <c:v>6.4101283024901062E-2</c:v>
                </c:pt>
                <c:pt idx="1">
                  <c:v>6.8235129012209558E-2</c:v>
                </c:pt>
                <c:pt idx="2">
                  <c:v>7.2203718706554246E-2</c:v>
                </c:pt>
                <c:pt idx="3">
                  <c:v>7.423119821542383E-2</c:v>
                </c:pt>
                <c:pt idx="4">
                  <c:v>8.328182017587589E-2</c:v>
                </c:pt>
                <c:pt idx="5">
                  <c:v>8.0213050330148222E-2</c:v>
                </c:pt>
                <c:pt idx="6">
                  <c:v>8.3054687733937538E-2</c:v>
                </c:pt>
                <c:pt idx="7">
                  <c:v>8.6512363916792692E-2</c:v>
                </c:pt>
                <c:pt idx="8">
                  <c:v>8.0601585014409213E-2</c:v>
                </c:pt>
                <c:pt idx="9">
                  <c:v>8.5402343710908962E-2</c:v>
                </c:pt>
                <c:pt idx="10">
                  <c:v>8.740274622544783E-2</c:v>
                </c:pt>
                <c:pt idx="11">
                  <c:v>0.10496481035854167</c:v>
                </c:pt>
                <c:pt idx="12">
                  <c:v>0.10430882044416914</c:v>
                </c:pt>
                <c:pt idx="13">
                  <c:v>0.11419685400426643</c:v>
                </c:pt>
                <c:pt idx="14">
                  <c:v>0.11843739980763064</c:v>
                </c:pt>
                <c:pt idx="15">
                  <c:v>0.12490934730056406</c:v>
                </c:pt>
                <c:pt idx="16">
                  <c:v>0.13408106296337058</c:v>
                </c:pt>
                <c:pt idx="17">
                  <c:v>0.13558203042943312</c:v>
                </c:pt>
                <c:pt idx="18">
                  <c:v>0.13867916951126463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01-4867-90F0-DF4B55564195}"/>
            </c:ext>
          </c:extLst>
        </c:ser>
        <c:ser>
          <c:idx val="1"/>
          <c:order val="1"/>
          <c:tx>
            <c:strRef>
              <c:f>'1. Figurer till huvudtext'!$S$158</c:f>
              <c:strCache>
                <c:ptCount val="1"/>
                <c:pt idx="0">
                  <c:v>Endast kommunala skolor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'1. Figurer till huvudtext'!$T$156:$AL$156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'1. Figurer till huvudtext'!$T$158:$AL$158</c:f>
              <c:numCache>
                <c:formatCode>0.0%</c:formatCode>
                <c:ptCount val="19"/>
                <c:pt idx="0">
                  <c:v>5.8844761723332362E-2</c:v>
                </c:pt>
                <c:pt idx="1">
                  <c:v>6.1366497155228843E-2</c:v>
                </c:pt>
                <c:pt idx="2">
                  <c:v>6.5428255848980821E-2</c:v>
                </c:pt>
                <c:pt idx="3">
                  <c:v>6.6109331197436935E-2</c:v>
                </c:pt>
                <c:pt idx="4">
                  <c:v>7.2020158416239169E-2</c:v>
                </c:pt>
                <c:pt idx="5">
                  <c:v>7.0311558999478052E-2</c:v>
                </c:pt>
                <c:pt idx="6">
                  <c:v>7.0645505199847122E-2</c:v>
                </c:pt>
                <c:pt idx="7">
                  <c:v>7.312571855019262E-2</c:v>
                </c:pt>
                <c:pt idx="8">
                  <c:v>6.7134319031637094E-2</c:v>
                </c:pt>
                <c:pt idx="9">
                  <c:v>7.2504821600771444E-2</c:v>
                </c:pt>
                <c:pt idx="10">
                  <c:v>7.0954197702820007E-2</c:v>
                </c:pt>
                <c:pt idx="11">
                  <c:v>8.6193538000221379E-2</c:v>
                </c:pt>
                <c:pt idx="12">
                  <c:v>8.057470343058673E-2</c:v>
                </c:pt>
                <c:pt idx="13">
                  <c:v>8.9846356059625404E-2</c:v>
                </c:pt>
                <c:pt idx="14">
                  <c:v>9.077080619985485E-2</c:v>
                </c:pt>
                <c:pt idx="15">
                  <c:v>9.3994416173296638E-2</c:v>
                </c:pt>
                <c:pt idx="16">
                  <c:v>0.10354140775606462</c:v>
                </c:pt>
                <c:pt idx="17">
                  <c:v>0.10249693239584752</c:v>
                </c:pt>
                <c:pt idx="18">
                  <c:v>0.10576499064156712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01-4867-90F0-DF4B55564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031808"/>
        <c:axId val="237033344"/>
      </c:lineChart>
      <c:catAx>
        <c:axId val="23703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7033344"/>
        <c:crosses val="autoZero"/>
        <c:auto val="1"/>
        <c:lblAlgn val="ctr"/>
        <c:lblOffset val="100"/>
        <c:noMultiLvlLbl val="0"/>
      </c:catAx>
      <c:valAx>
        <c:axId val="23703334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237031808"/>
        <c:crosses val="autoZero"/>
        <c:crossBetween val="between"/>
        <c:majorUnit val="1.0000000000000002E-2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'5. Extra fig &amp; tab 2'!$S$218</c:f>
              <c:strCache>
                <c:ptCount val="1"/>
                <c:pt idx="0">
                  <c:v>socioindex [Rink]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'5. Extra fig &amp; tab 2'!$T$215:$AK$215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'5. Extra fig &amp; tab 2'!$T$218:$AK$218</c:f>
              <c:numCache>
                <c:formatCode>0.0%</c:formatCode>
                <c:ptCount val="18"/>
                <c:pt idx="0">
                  <c:v>0.18066802503976842</c:v>
                </c:pt>
                <c:pt idx="1">
                  <c:v>0.19004926118052298</c:v>
                </c:pt>
                <c:pt idx="2">
                  <c:v>0.19211492145064168</c:v>
                </c:pt>
                <c:pt idx="3">
                  <c:v>0.19608580604803949</c:v>
                </c:pt>
                <c:pt idx="4">
                  <c:v>0.19712174386891454</c:v>
                </c:pt>
                <c:pt idx="5">
                  <c:v>0.1918509024333129</c:v>
                </c:pt>
                <c:pt idx="6">
                  <c:v>0.19486504266128143</c:v>
                </c:pt>
                <c:pt idx="7">
                  <c:v>0.19510995687902752</c:v>
                </c:pt>
                <c:pt idx="8">
                  <c:v>0.18869337172014322</c:v>
                </c:pt>
                <c:pt idx="9">
                  <c:v>0.1925081213020442</c:v>
                </c:pt>
                <c:pt idx="10">
                  <c:v>0.1942623231929031</c:v>
                </c:pt>
                <c:pt idx="11">
                  <c:v>0.19997147704727597</c:v>
                </c:pt>
                <c:pt idx="12">
                  <c:v>0.20102212578226489</c:v>
                </c:pt>
                <c:pt idx="13">
                  <c:v>0.20220595400267038</c:v>
                </c:pt>
                <c:pt idx="14">
                  <c:v>0.20286585136263577</c:v>
                </c:pt>
                <c:pt idx="15">
                  <c:v>0.20531755098064317</c:v>
                </c:pt>
                <c:pt idx="16">
                  <c:v>0.20415980349832266</c:v>
                </c:pt>
                <c:pt idx="17">
                  <c:v>0.20942914714405861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59-417A-BF87-4A27D63A960A}"/>
            </c:ext>
          </c:extLst>
        </c:ser>
        <c:ser>
          <c:idx val="1"/>
          <c:order val="1"/>
          <c:tx>
            <c:strRef>
              <c:f>'5. Extra fig &amp; tab 2'!$S$219</c:f>
              <c:strCache>
                <c:ptCount val="1"/>
                <c:pt idx="0">
                  <c:v>socioindex [Pink]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numRef>
              <c:f>'5. Extra fig &amp; tab 2'!$T$215:$AK$215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'5. Extra fig &amp; tab 2'!$T$219:$AK$219</c:f>
              <c:numCache>
                <c:formatCode>0.0%</c:formatCode>
                <c:ptCount val="18"/>
                <c:pt idx="0">
                  <c:v>0.18131008132525561</c:v>
                </c:pt>
                <c:pt idx="1">
                  <c:v>0.19053179067164644</c:v>
                </c:pt>
                <c:pt idx="2">
                  <c:v>0.19295304726031079</c:v>
                </c:pt>
                <c:pt idx="3">
                  <c:v>0.19717780579877212</c:v>
                </c:pt>
                <c:pt idx="4">
                  <c:v>0.19903167753827072</c:v>
                </c:pt>
                <c:pt idx="5">
                  <c:v>0.19435912851851767</c:v>
                </c:pt>
                <c:pt idx="6">
                  <c:v>0.19767944547237562</c:v>
                </c:pt>
                <c:pt idx="7">
                  <c:v>0.19872812685847979</c:v>
                </c:pt>
                <c:pt idx="8">
                  <c:v>0.19312417450745803</c:v>
                </c:pt>
                <c:pt idx="9">
                  <c:v>0.19629123159065842</c:v>
                </c:pt>
                <c:pt idx="10">
                  <c:v>0.19923094452216861</c:v>
                </c:pt>
                <c:pt idx="11">
                  <c:v>0.20610966198116809</c:v>
                </c:pt>
                <c:pt idx="12">
                  <c:v>0.20803470937985558</c:v>
                </c:pt>
                <c:pt idx="13">
                  <c:v>0.20909702132448041</c:v>
                </c:pt>
                <c:pt idx="14">
                  <c:v>0.20945185916154133</c:v>
                </c:pt>
                <c:pt idx="15">
                  <c:v>0.21342073705127307</c:v>
                </c:pt>
                <c:pt idx="16">
                  <c:v>0.21144959034671232</c:v>
                </c:pt>
                <c:pt idx="17">
                  <c:v>0.21705905822159283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59-417A-BF87-4A27D63A96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476672"/>
        <c:axId val="234478208"/>
      </c:lineChart>
      <c:catAx>
        <c:axId val="234476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4478208"/>
        <c:crosses val="autoZero"/>
        <c:auto val="1"/>
        <c:lblAlgn val="ctr"/>
        <c:lblOffset val="100"/>
        <c:noMultiLvlLbl val="0"/>
      </c:catAx>
      <c:valAx>
        <c:axId val="234478208"/>
        <c:scaling>
          <c:orientation val="minMax"/>
          <c:max val="0.24000000000000002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234476672"/>
        <c:crosses val="autoZero"/>
        <c:crossBetween val="between"/>
        <c:majorUnit val="2.0000000000000004E-2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'5. Extra fig &amp; tab 2'!$T$256</c:f>
              <c:strCache>
                <c:ptCount val="1"/>
                <c:pt idx="0">
                  <c:v>meritvärdet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'5. Extra fig &amp; tab 2'!$U$254:$AL$254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'5. Extra fig &amp; tab 2'!$U$256:$AL$256</c:f>
              <c:numCache>
                <c:formatCode>0.000</c:formatCode>
                <c:ptCount val="18"/>
                <c:pt idx="0">
                  <c:v>0.41273923724551648</c:v>
                </c:pt>
                <c:pt idx="1">
                  <c:v>0.42632705381448283</c:v>
                </c:pt>
                <c:pt idx="2">
                  <c:v>0.43047107339911506</c:v>
                </c:pt>
                <c:pt idx="3">
                  <c:v>0.43999815980600049</c:v>
                </c:pt>
                <c:pt idx="4">
                  <c:v>0.44052593182210803</c:v>
                </c:pt>
                <c:pt idx="5">
                  <c:v>0.43813992070725</c:v>
                </c:pt>
                <c:pt idx="6">
                  <c:v>0.44366039965430937</c:v>
                </c:pt>
                <c:pt idx="7">
                  <c:v>0.44308761529303692</c:v>
                </c:pt>
                <c:pt idx="8">
                  <c:v>0.43780646951070351</c:v>
                </c:pt>
                <c:pt idx="9">
                  <c:v>0.44222579334709089</c:v>
                </c:pt>
                <c:pt idx="10">
                  <c:v>0.44320421263988274</c:v>
                </c:pt>
                <c:pt idx="11">
                  <c:v>0.45746086932169266</c:v>
                </c:pt>
                <c:pt idx="12">
                  <c:v>0.45809938027255692</c:v>
                </c:pt>
                <c:pt idx="13">
                  <c:v>0.46059879193962716</c:v>
                </c:pt>
                <c:pt idx="14">
                  <c:v>0.4628596045563379</c:v>
                </c:pt>
                <c:pt idx="15">
                  <c:v>0.46778672579204356</c:v>
                </c:pt>
                <c:pt idx="16">
                  <c:v>0.47446331710703477</c:v>
                </c:pt>
                <c:pt idx="17">
                  <c:v>0.47908780302739162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A9-4291-AC4B-6027396F7D62}"/>
            </c:ext>
          </c:extLst>
        </c:ser>
        <c:ser>
          <c:idx val="1"/>
          <c:order val="1"/>
          <c:tx>
            <c:strRef>
              <c:f>'5. Extra fig &amp; tab 2'!$T$258</c:f>
              <c:strCache>
                <c:ptCount val="1"/>
                <c:pt idx="0">
                  <c:v>betygen i matematik och engelska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numRef>
              <c:f>'5. Extra fig &amp; tab 2'!$U$254:$AL$254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'5. Extra fig &amp; tab 2'!$U$258:$AL$258</c:f>
              <c:numCache>
                <c:formatCode>0.000</c:formatCode>
                <c:ptCount val="18"/>
                <c:pt idx="0">
                  <c:v>0.39540991008750026</c:v>
                </c:pt>
                <c:pt idx="1">
                  <c:v>0.4131314169450277</c:v>
                </c:pt>
                <c:pt idx="2">
                  <c:v>0.4202022989019531</c:v>
                </c:pt>
                <c:pt idx="3">
                  <c:v>0.43144950753148031</c:v>
                </c:pt>
                <c:pt idx="4">
                  <c:v>0.42969187469848263</c:v>
                </c:pt>
                <c:pt idx="5">
                  <c:v>0.42467382461360992</c:v>
                </c:pt>
                <c:pt idx="6">
                  <c:v>0.43460236524082763</c:v>
                </c:pt>
                <c:pt idx="7">
                  <c:v>0.4339951079139126</c:v>
                </c:pt>
                <c:pt idx="8">
                  <c:v>0.4280249970215495</c:v>
                </c:pt>
                <c:pt idx="9">
                  <c:v>0.43604597725725563</c:v>
                </c:pt>
                <c:pt idx="10">
                  <c:v>0.43908627296232183</c:v>
                </c:pt>
                <c:pt idx="11">
                  <c:v>0.45019535148751721</c:v>
                </c:pt>
                <c:pt idx="12">
                  <c:v>0.4532825863071881</c:v>
                </c:pt>
                <c:pt idx="13">
                  <c:v>0.45796024622449133</c:v>
                </c:pt>
                <c:pt idx="14">
                  <c:v>0.4659047945425473</c:v>
                </c:pt>
                <c:pt idx="15">
                  <c:v>0.47110474232052357</c:v>
                </c:pt>
                <c:pt idx="16">
                  <c:v>0.48261059315502569</c:v>
                </c:pt>
                <c:pt idx="17">
                  <c:v>0.48734459563704552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A9-4291-AC4B-6027396F7D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623936"/>
        <c:axId val="233625856"/>
      </c:lineChart>
      <c:catAx>
        <c:axId val="23362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3625856"/>
        <c:crosses val="autoZero"/>
        <c:auto val="1"/>
        <c:lblAlgn val="ctr"/>
        <c:lblOffset val="100"/>
        <c:noMultiLvlLbl val="0"/>
      </c:catAx>
      <c:valAx>
        <c:axId val="233625856"/>
        <c:scaling>
          <c:orientation val="minMax"/>
          <c:max val="0.5"/>
          <c:min val="0.2"/>
        </c:scaling>
        <c:delete val="0"/>
        <c:axPos val="l"/>
        <c:majorGridlines/>
        <c:numFmt formatCode="0.00" sourceLinked="0"/>
        <c:majorTickMark val="out"/>
        <c:minorTickMark val="none"/>
        <c:tickLblPos val="nextTo"/>
        <c:crossAx val="233623936"/>
        <c:crosses val="autoZero"/>
        <c:crossBetween val="between"/>
        <c:majorUnit val="2.0000000000000004E-2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'5. Extra fig &amp; tab 2'!$T$289</c:f>
              <c:strCache>
                <c:ptCount val="1"/>
                <c:pt idx="0">
                  <c:v>Elever med svensk bakgrund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'5. Extra fig &amp; tab 2'!$U$285:$AL$285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'5. Extra fig &amp; tab 2'!$U$289:$AL$289</c:f>
              <c:numCache>
                <c:formatCode>0.000</c:formatCode>
                <c:ptCount val="18"/>
                <c:pt idx="0">
                  <c:v>0.42581684714068352</c:v>
                </c:pt>
                <c:pt idx="1">
                  <c:v>0.43651079460383702</c:v>
                </c:pt>
                <c:pt idx="2">
                  <c:v>0.43927510325995162</c:v>
                </c:pt>
                <c:pt idx="3">
                  <c:v>0.44405728541275258</c:v>
                </c:pt>
                <c:pt idx="4">
                  <c:v>0.44613955056798776</c:v>
                </c:pt>
                <c:pt idx="5">
                  <c:v>0.4408716741501838</c:v>
                </c:pt>
                <c:pt idx="6">
                  <c:v>0.44462066839705322</c:v>
                </c:pt>
                <c:pt idx="7">
                  <c:v>0.44579810952331755</c:v>
                </c:pt>
                <c:pt idx="8">
                  <c:v>0.43946744516037911</c:v>
                </c:pt>
                <c:pt idx="9">
                  <c:v>0.44305614258897508</c:v>
                </c:pt>
                <c:pt idx="10">
                  <c:v>0.44636149752094578</c:v>
                </c:pt>
                <c:pt idx="11">
                  <c:v>0.45400180163740328</c:v>
                </c:pt>
                <c:pt idx="12">
                  <c:v>0.45611739692620995</c:v>
                </c:pt>
                <c:pt idx="13">
                  <c:v>0.45728124002646958</c:v>
                </c:pt>
                <c:pt idx="14">
                  <c:v>0.45766989306491107</c:v>
                </c:pt>
                <c:pt idx="15">
                  <c:v>0.46139286086890363</c:v>
                </c:pt>
                <c:pt idx="16">
                  <c:v>0.4592545687501815</c:v>
                </c:pt>
                <c:pt idx="17">
                  <c:v>0.46531396377141149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A9-4291-AC4B-6027396F7D62}"/>
            </c:ext>
          </c:extLst>
        </c:ser>
        <c:ser>
          <c:idx val="1"/>
          <c:order val="1"/>
          <c:tx>
            <c:strRef>
              <c:f>'5. Extra fig &amp; tab 2'!$T$290</c:f>
              <c:strCache>
                <c:ptCount val="1"/>
                <c:pt idx="0">
                  <c:v>Elever födda i Sverige med utländsk bakgrund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numRef>
              <c:f>'5. Extra fig &amp; tab 2'!$U$285:$AL$285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'5. Extra fig &amp; tab 2'!$U$290:$AL$290</c:f>
              <c:numCache>
                <c:formatCode>0.000</c:formatCode>
                <c:ptCount val="18"/>
                <c:pt idx="0">
                  <c:v>0.31128019627297038</c:v>
                </c:pt>
                <c:pt idx="1">
                  <c:v>0.32748222042680969</c:v>
                </c:pt>
                <c:pt idx="2">
                  <c:v>0.32350315296518872</c:v>
                </c:pt>
                <c:pt idx="3">
                  <c:v>0.33106416712301834</c:v>
                </c:pt>
                <c:pt idx="4">
                  <c:v>0.34063917279172073</c:v>
                </c:pt>
                <c:pt idx="5">
                  <c:v>0.33424538534561321</c:v>
                </c:pt>
                <c:pt idx="6">
                  <c:v>0.34723146530262444</c:v>
                </c:pt>
                <c:pt idx="7">
                  <c:v>0.33352993187144503</c:v>
                </c:pt>
                <c:pt idx="8">
                  <c:v>0.34249574985068165</c:v>
                </c:pt>
                <c:pt idx="9">
                  <c:v>0.33891978465075701</c:v>
                </c:pt>
                <c:pt idx="10">
                  <c:v>0.33493344281603887</c:v>
                </c:pt>
                <c:pt idx="11">
                  <c:v>0.36041461768523297</c:v>
                </c:pt>
                <c:pt idx="12">
                  <c:v>0.34967887243614382</c:v>
                </c:pt>
                <c:pt idx="13">
                  <c:v>0.3697210528483566</c:v>
                </c:pt>
                <c:pt idx="14">
                  <c:v>0.33458311175089894</c:v>
                </c:pt>
                <c:pt idx="15">
                  <c:v>0.36253980020558962</c:v>
                </c:pt>
                <c:pt idx="16">
                  <c:v>0.36652512834383183</c:v>
                </c:pt>
                <c:pt idx="17">
                  <c:v>0.35988862950523803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A9-4291-AC4B-6027396F7D62}"/>
            </c:ext>
          </c:extLst>
        </c:ser>
        <c:ser>
          <c:idx val="2"/>
          <c:order val="2"/>
          <c:tx>
            <c:strRef>
              <c:f>'5. Extra fig &amp; tab 2'!$T$291</c:f>
              <c:strCache>
                <c:ptCount val="1"/>
                <c:pt idx="0">
                  <c:v>Elever födda utomlands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diamond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'5. Extra fig &amp; tab 2'!$U$285:$AL$285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'5. Extra fig &amp; tab 2'!$U$291:$AL$291</c:f>
              <c:numCache>
                <c:formatCode>0.000</c:formatCode>
                <c:ptCount val="18"/>
                <c:pt idx="0">
                  <c:v>0.24651474515591879</c:v>
                </c:pt>
                <c:pt idx="1">
                  <c:v>0.28351313899416841</c:v>
                </c:pt>
                <c:pt idx="2">
                  <c:v>0.30697299243437604</c:v>
                </c:pt>
                <c:pt idx="3">
                  <c:v>0.35385455642548619</c:v>
                </c:pt>
                <c:pt idx="4">
                  <c:v>0.34508474142456674</c:v>
                </c:pt>
                <c:pt idx="5">
                  <c:v>0.37562697053596483</c:v>
                </c:pt>
                <c:pt idx="6">
                  <c:v>0.38502436014029989</c:v>
                </c:pt>
                <c:pt idx="7">
                  <c:v>0.38420998115948279</c:v>
                </c:pt>
                <c:pt idx="8">
                  <c:v>0.40153342624999988</c:v>
                </c:pt>
                <c:pt idx="9">
                  <c:v>0.41531719634449538</c:v>
                </c:pt>
                <c:pt idx="10">
                  <c:v>0.40819793411502142</c:v>
                </c:pt>
                <c:pt idx="11">
                  <c:v>0.41624762461836695</c:v>
                </c:pt>
                <c:pt idx="12">
                  <c:v>0.41723992642123936</c:v>
                </c:pt>
                <c:pt idx="13">
                  <c:v>0.42757364276790844</c:v>
                </c:pt>
                <c:pt idx="14">
                  <c:v>0.44180327865751134</c:v>
                </c:pt>
                <c:pt idx="15">
                  <c:v>0.44257979751458881</c:v>
                </c:pt>
                <c:pt idx="16">
                  <c:v>0.47150406900882352</c:v>
                </c:pt>
                <c:pt idx="17">
                  <c:v>0.47221897205886321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0A7-4918-BCB5-97C64404E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623936"/>
        <c:axId val="233625856"/>
      </c:lineChart>
      <c:catAx>
        <c:axId val="23362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3625856"/>
        <c:crosses val="autoZero"/>
        <c:auto val="1"/>
        <c:lblAlgn val="ctr"/>
        <c:lblOffset val="100"/>
        <c:noMultiLvlLbl val="0"/>
      </c:catAx>
      <c:valAx>
        <c:axId val="233625856"/>
        <c:scaling>
          <c:orientation val="minMax"/>
          <c:max val="0.5"/>
          <c:min val="0.2"/>
        </c:scaling>
        <c:delete val="0"/>
        <c:axPos val="l"/>
        <c:majorGridlines/>
        <c:numFmt formatCode="0.00" sourceLinked="0"/>
        <c:majorTickMark val="out"/>
        <c:minorTickMark val="none"/>
        <c:tickLblPos val="nextTo"/>
        <c:crossAx val="233623936"/>
        <c:crosses val="autoZero"/>
        <c:crossBetween val="between"/>
        <c:majorUnit val="2.0000000000000004E-2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'5. Extra fig &amp; tab 2'!$T$323</c:f>
              <c:strCache>
                <c:ptCount val="1"/>
                <c:pt idx="0">
                  <c:v>Elever med svensk bakgrund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'5. Extra fig &amp; tab 2'!$U$319:$AL$319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'5. Extra fig &amp; tab 2'!$U$323:$AL$323</c:f>
              <c:numCache>
                <c:formatCode>0.000</c:formatCode>
                <c:ptCount val="18"/>
                <c:pt idx="0">
                  <c:v>0.40004648178090102</c:v>
                </c:pt>
                <c:pt idx="1">
                  <c:v>0.41146926047506144</c:v>
                </c:pt>
                <c:pt idx="2">
                  <c:v>0.41839604300382466</c:v>
                </c:pt>
                <c:pt idx="3">
                  <c:v>0.42329918671333827</c:v>
                </c:pt>
                <c:pt idx="4">
                  <c:v>0.4230785314451399</c:v>
                </c:pt>
                <c:pt idx="5">
                  <c:v>0.41553986173580354</c:v>
                </c:pt>
                <c:pt idx="6">
                  <c:v>0.42418231748485996</c:v>
                </c:pt>
                <c:pt idx="7">
                  <c:v>0.42470507898227472</c:v>
                </c:pt>
                <c:pt idx="8">
                  <c:v>0.42021156721836961</c:v>
                </c:pt>
                <c:pt idx="9">
                  <c:v>0.42448128299816756</c:v>
                </c:pt>
                <c:pt idx="10">
                  <c:v>0.42794570742009058</c:v>
                </c:pt>
                <c:pt idx="11">
                  <c:v>0.43479365591775593</c:v>
                </c:pt>
                <c:pt idx="12">
                  <c:v>0.43481738873701598</c:v>
                </c:pt>
                <c:pt idx="13">
                  <c:v>0.43443794565627197</c:v>
                </c:pt>
                <c:pt idx="14">
                  <c:v>0.43647030121962754</c:v>
                </c:pt>
                <c:pt idx="15">
                  <c:v>0.44495016579584173</c:v>
                </c:pt>
                <c:pt idx="16">
                  <c:v>0.44570102373306397</c:v>
                </c:pt>
                <c:pt idx="17">
                  <c:v>0.45085270519197357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A9-4291-AC4B-6027396F7D62}"/>
            </c:ext>
          </c:extLst>
        </c:ser>
        <c:ser>
          <c:idx val="1"/>
          <c:order val="1"/>
          <c:tx>
            <c:strRef>
              <c:f>'5. Extra fig &amp; tab 2'!$T$324</c:f>
              <c:strCache>
                <c:ptCount val="1"/>
                <c:pt idx="0">
                  <c:v>Elever födda i Sverige med utländsk bakgrund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numRef>
              <c:f>'5. Extra fig &amp; tab 2'!$U$319:$AL$319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'5. Extra fig &amp; tab 2'!$U$324:$AL$324</c:f>
              <c:numCache>
                <c:formatCode>0.000</c:formatCode>
                <c:ptCount val="18"/>
                <c:pt idx="0">
                  <c:v>0.33916482678590487</c:v>
                </c:pt>
                <c:pt idx="1">
                  <c:v>0.35225412712672249</c:v>
                </c:pt>
                <c:pt idx="2">
                  <c:v>0.35143114150950233</c:v>
                </c:pt>
                <c:pt idx="3">
                  <c:v>0.35729417584975626</c:v>
                </c:pt>
                <c:pt idx="4">
                  <c:v>0.36892793676831998</c:v>
                </c:pt>
                <c:pt idx="5">
                  <c:v>0.35592932821499806</c:v>
                </c:pt>
                <c:pt idx="6">
                  <c:v>0.36646596849144769</c:v>
                </c:pt>
                <c:pt idx="7">
                  <c:v>0.36608531631952312</c:v>
                </c:pt>
                <c:pt idx="8">
                  <c:v>0.36735059139751569</c:v>
                </c:pt>
                <c:pt idx="9">
                  <c:v>0.36556688574945134</c:v>
                </c:pt>
                <c:pt idx="10">
                  <c:v>0.35821929626417032</c:v>
                </c:pt>
                <c:pt idx="11">
                  <c:v>0.37061493976925514</c:v>
                </c:pt>
                <c:pt idx="12">
                  <c:v>0.37032593941168601</c:v>
                </c:pt>
                <c:pt idx="13">
                  <c:v>0.39060188624433356</c:v>
                </c:pt>
                <c:pt idx="14">
                  <c:v>0.35877634181015577</c:v>
                </c:pt>
                <c:pt idx="15">
                  <c:v>0.36525197604075726</c:v>
                </c:pt>
                <c:pt idx="16">
                  <c:v>0.38241191122654805</c:v>
                </c:pt>
                <c:pt idx="17">
                  <c:v>0.37204140387332613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A9-4291-AC4B-6027396F7D62}"/>
            </c:ext>
          </c:extLst>
        </c:ser>
        <c:ser>
          <c:idx val="2"/>
          <c:order val="2"/>
          <c:tx>
            <c:strRef>
              <c:f>'5. Extra fig &amp; tab 2'!$T$325</c:f>
              <c:strCache>
                <c:ptCount val="1"/>
                <c:pt idx="0">
                  <c:v>Elever födda utomlands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diamond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'5. Extra fig &amp; tab 2'!$U$319:$AL$319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'5. Extra fig &amp; tab 2'!$U$325:$AL$325</c:f>
              <c:numCache>
                <c:formatCode>0.000</c:formatCode>
                <c:ptCount val="18"/>
                <c:pt idx="0">
                  <c:v>0.27899195913978325</c:v>
                </c:pt>
                <c:pt idx="1">
                  <c:v>0.3144094169194217</c:v>
                </c:pt>
                <c:pt idx="2">
                  <c:v>0.33888875450997547</c:v>
                </c:pt>
                <c:pt idx="3">
                  <c:v>0.4047241020005154</c:v>
                </c:pt>
                <c:pt idx="4">
                  <c:v>0.39224170470398395</c:v>
                </c:pt>
                <c:pt idx="5">
                  <c:v>0.4170060074538518</c:v>
                </c:pt>
                <c:pt idx="6">
                  <c:v>0.43468798074205306</c:v>
                </c:pt>
                <c:pt idx="7">
                  <c:v>0.43131992477463765</c:v>
                </c:pt>
                <c:pt idx="8">
                  <c:v>0.43757410695802845</c:v>
                </c:pt>
                <c:pt idx="9">
                  <c:v>0.45912160307801608</c:v>
                </c:pt>
                <c:pt idx="10">
                  <c:v>0.468903231291385</c:v>
                </c:pt>
                <c:pt idx="11">
                  <c:v>0.45716655743768009</c:v>
                </c:pt>
                <c:pt idx="12">
                  <c:v>0.4674845612040302</c:v>
                </c:pt>
                <c:pt idx="13">
                  <c:v>0.47159510446732122</c:v>
                </c:pt>
                <c:pt idx="14">
                  <c:v>0.49533965440183608</c:v>
                </c:pt>
                <c:pt idx="15">
                  <c:v>0.48654362307718696</c:v>
                </c:pt>
                <c:pt idx="16">
                  <c:v>0.51294536086800502</c:v>
                </c:pt>
                <c:pt idx="17">
                  <c:v>0.50845876496198528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0A7-4918-BCB5-97C64404E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623936"/>
        <c:axId val="233625856"/>
      </c:lineChart>
      <c:catAx>
        <c:axId val="23362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3625856"/>
        <c:crosses val="autoZero"/>
        <c:auto val="1"/>
        <c:lblAlgn val="ctr"/>
        <c:lblOffset val="100"/>
        <c:noMultiLvlLbl val="0"/>
      </c:catAx>
      <c:valAx>
        <c:axId val="233625856"/>
        <c:scaling>
          <c:orientation val="minMax"/>
          <c:max val="0.52"/>
          <c:min val="0.22000000000000003"/>
        </c:scaling>
        <c:delete val="0"/>
        <c:axPos val="l"/>
        <c:majorGridlines/>
        <c:numFmt formatCode="0.00" sourceLinked="0"/>
        <c:majorTickMark val="out"/>
        <c:minorTickMark val="none"/>
        <c:tickLblPos val="nextTo"/>
        <c:crossAx val="233623936"/>
        <c:crosses val="autoZero"/>
        <c:crossBetween val="between"/>
        <c:majorUnit val="2.0000000000000004E-2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'5. Extra fig &amp; tab 2'!$S$355</c:f>
              <c:strCache>
                <c:ptCount val="1"/>
                <c:pt idx="0">
                  <c:v>[Zmeritv] utan kontroll för socioindex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'5. Extra fig &amp; tab 2'!$T$354:$AI$354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'5. Extra fig &amp; tab 2'!$T$355:$AI$355</c:f>
              <c:numCache>
                <c:formatCode>0.0%</c:formatCode>
                <c:ptCount val="16"/>
                <c:pt idx="0">
                  <c:v>0.5502881939747698</c:v>
                </c:pt>
                <c:pt idx="1">
                  <c:v>0.55366396786466221</c:v>
                </c:pt>
                <c:pt idx="2">
                  <c:v>0.56586700584306271</c:v>
                </c:pt>
                <c:pt idx="3">
                  <c:v>0.56118516200626845</c:v>
                </c:pt>
                <c:pt idx="4">
                  <c:v>0.55428354632829513</c:v>
                </c:pt>
                <c:pt idx="5">
                  <c:v>0.54450126711632496</c:v>
                </c:pt>
                <c:pt idx="6">
                  <c:v>0.54558951530314792</c:v>
                </c:pt>
                <c:pt idx="7">
                  <c:v>0.53522558588086144</c:v>
                </c:pt>
                <c:pt idx="8">
                  <c:v>0.53350896463929554</c:v>
                </c:pt>
                <c:pt idx="9">
                  <c:v>0.55317423367917629</c:v>
                </c:pt>
                <c:pt idx="10">
                  <c:v>0.57071464790808424</c:v>
                </c:pt>
                <c:pt idx="11">
                  <c:v>0.57963037420947117</c:v>
                </c:pt>
                <c:pt idx="12">
                  <c:v>0.58057254248147494</c:v>
                </c:pt>
                <c:pt idx="13">
                  <c:v>0.57996236095132681</c:v>
                </c:pt>
                <c:pt idx="14">
                  <c:v>0.59280376774179422</c:v>
                </c:pt>
                <c:pt idx="15">
                  <c:v>0.59484179684233918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33-41BF-9FEE-F46B2155EF7C}"/>
            </c:ext>
          </c:extLst>
        </c:ser>
        <c:ser>
          <c:idx val="1"/>
          <c:order val="1"/>
          <c:tx>
            <c:strRef>
              <c:f>'5. Extra fig &amp; tab 2'!$S$356</c:f>
              <c:strCache>
                <c:ptCount val="1"/>
                <c:pt idx="0">
                  <c:v>[Zmeritv] med kontroll för socioindex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'5. Extra fig &amp; tab 2'!$T$354:$AI$354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'5. Extra fig &amp; tab 2'!$T$356:$AI$356</c:f>
              <c:numCache>
                <c:formatCode>0.0%</c:formatCode>
                <c:ptCount val="16"/>
                <c:pt idx="0">
                  <c:v>0.43460353694364456</c:v>
                </c:pt>
                <c:pt idx="1">
                  <c:v>0.43039197285660219</c:v>
                </c:pt>
                <c:pt idx="2">
                  <c:v>0.44673047093726836</c:v>
                </c:pt>
                <c:pt idx="3">
                  <c:v>0.43827922977797712</c:v>
                </c:pt>
                <c:pt idx="4">
                  <c:v>0.4302041585222966</c:v>
                </c:pt>
                <c:pt idx="5">
                  <c:v>0.42300023930847525</c:v>
                </c:pt>
                <c:pt idx="6">
                  <c:v>0.42651034639913621</c:v>
                </c:pt>
                <c:pt idx="7">
                  <c:v>0.41439076123541124</c:v>
                </c:pt>
                <c:pt idx="8">
                  <c:v>0.41381402663597683</c:v>
                </c:pt>
                <c:pt idx="9">
                  <c:v>0.42974653741877361</c:v>
                </c:pt>
                <c:pt idx="10">
                  <c:v>0.44816613992154131</c:v>
                </c:pt>
                <c:pt idx="11">
                  <c:v>0.45127050395389112</c:v>
                </c:pt>
                <c:pt idx="12">
                  <c:v>0.44957954003086165</c:v>
                </c:pt>
                <c:pt idx="13">
                  <c:v>0.44975420618634282</c:v>
                </c:pt>
                <c:pt idx="14">
                  <c:v>0.4598835460117297</c:v>
                </c:pt>
                <c:pt idx="15">
                  <c:v>0.45683750520907207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33-41BF-9FEE-F46B2155E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7854480"/>
        <c:axId val="537860712"/>
      </c:lineChart>
      <c:catAx>
        <c:axId val="53785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37860712"/>
        <c:crosses val="autoZero"/>
        <c:auto val="1"/>
        <c:lblAlgn val="ctr"/>
        <c:lblOffset val="100"/>
        <c:noMultiLvlLbl val="0"/>
      </c:catAx>
      <c:valAx>
        <c:axId val="537860712"/>
        <c:scaling>
          <c:orientation val="minMax"/>
          <c:max val="0.70000000000000007"/>
          <c:min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37854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'5. Extra fig &amp; tab 2'!$S$357</c:f>
              <c:strCache>
                <c:ptCount val="1"/>
                <c:pt idx="0">
                  <c:v>[Zmaen] utan kontroll för socioindex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'5. Extra fig &amp; tab 2'!$T$354:$AI$354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'5. Extra fig &amp; tab 2'!$T$357:$AI$357</c:f>
              <c:numCache>
                <c:formatCode>0.0%</c:formatCode>
                <c:ptCount val="16"/>
                <c:pt idx="0">
                  <c:v>0.49907640984840379</c:v>
                </c:pt>
                <c:pt idx="1">
                  <c:v>0.50733086052909182</c:v>
                </c:pt>
                <c:pt idx="2">
                  <c:v>0.51191273494014344</c:v>
                </c:pt>
                <c:pt idx="3">
                  <c:v>0.5114447093538127</c:v>
                </c:pt>
                <c:pt idx="4">
                  <c:v>0.5196119834056987</c:v>
                </c:pt>
                <c:pt idx="5">
                  <c:v>0.50437654827144529</c:v>
                </c:pt>
                <c:pt idx="6">
                  <c:v>0.50190593439504771</c:v>
                </c:pt>
                <c:pt idx="7">
                  <c:v>0.49751269774905954</c:v>
                </c:pt>
                <c:pt idx="8">
                  <c:v>0.50320832768559431</c:v>
                </c:pt>
                <c:pt idx="9">
                  <c:v>0.51595489308543252</c:v>
                </c:pt>
                <c:pt idx="10">
                  <c:v>0.53737883269319764</c:v>
                </c:pt>
                <c:pt idx="11">
                  <c:v>0.54839785127939289</c:v>
                </c:pt>
                <c:pt idx="12">
                  <c:v>0.55732305983787545</c:v>
                </c:pt>
                <c:pt idx="13">
                  <c:v>0.5623688808038958</c:v>
                </c:pt>
                <c:pt idx="14">
                  <c:v>0.57826139989642134</c:v>
                </c:pt>
                <c:pt idx="15">
                  <c:v>0.58298428831648941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33-41BF-9FEE-F46B2155EF7C}"/>
            </c:ext>
          </c:extLst>
        </c:ser>
        <c:ser>
          <c:idx val="1"/>
          <c:order val="1"/>
          <c:tx>
            <c:strRef>
              <c:f>'5. Extra fig &amp; tab 2'!$S$358</c:f>
              <c:strCache>
                <c:ptCount val="1"/>
                <c:pt idx="0">
                  <c:v>[Zmaen] med kontroll för socioindex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'5. Extra fig &amp; tab 2'!$T$354:$AI$354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'5. Extra fig &amp; tab 2'!$T$358:$AI$358</c:f>
              <c:numCache>
                <c:formatCode>0.0%</c:formatCode>
                <c:ptCount val="16"/>
                <c:pt idx="0">
                  <c:v>0.37194462112051074</c:v>
                </c:pt>
                <c:pt idx="1">
                  <c:v>0.36950988368080079</c:v>
                </c:pt>
                <c:pt idx="2">
                  <c:v>0.38041927823020111</c:v>
                </c:pt>
                <c:pt idx="3">
                  <c:v>0.37635457020094232</c:v>
                </c:pt>
                <c:pt idx="4">
                  <c:v>0.3856860088217311</c:v>
                </c:pt>
                <c:pt idx="5">
                  <c:v>0.37368515725228446</c:v>
                </c:pt>
                <c:pt idx="6">
                  <c:v>0.3718885112055475</c:v>
                </c:pt>
                <c:pt idx="7">
                  <c:v>0.36789665153862283</c:v>
                </c:pt>
                <c:pt idx="8">
                  <c:v>0.37394548327627092</c:v>
                </c:pt>
                <c:pt idx="9">
                  <c:v>0.38016640279024627</c:v>
                </c:pt>
                <c:pt idx="10">
                  <c:v>0.40493392770833814</c:v>
                </c:pt>
                <c:pt idx="11">
                  <c:v>0.40905111160826624</c:v>
                </c:pt>
                <c:pt idx="12">
                  <c:v>0.41158102975970945</c:v>
                </c:pt>
                <c:pt idx="13">
                  <c:v>0.41726867067814427</c:v>
                </c:pt>
                <c:pt idx="14">
                  <c:v>0.4277339602880057</c:v>
                </c:pt>
                <c:pt idx="15">
                  <c:v>0.42975301605813432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33-41BF-9FEE-F46B2155E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7854480"/>
        <c:axId val="537860712"/>
      </c:lineChart>
      <c:catAx>
        <c:axId val="53785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37860712"/>
        <c:crosses val="autoZero"/>
        <c:auto val="1"/>
        <c:lblAlgn val="ctr"/>
        <c:lblOffset val="100"/>
        <c:noMultiLvlLbl val="0"/>
      </c:catAx>
      <c:valAx>
        <c:axId val="537860712"/>
        <c:scaling>
          <c:orientation val="minMax"/>
          <c:max val="0.70000000000000007"/>
          <c:min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37854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'5. Extra fig &amp; tab 2'!$S$427</c:f>
              <c:strCache>
                <c:ptCount val="1"/>
                <c:pt idx="0">
                  <c:v>[Zmeritv] utan socio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'5. Extra fig &amp; tab 2'!$T$426:$AI$426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'5. Extra fig &amp; tab 2'!$T$427:$AI$427</c:f>
              <c:numCache>
                <c:formatCode>0.0%</c:formatCode>
                <c:ptCount val="16"/>
                <c:pt idx="0">
                  <c:v>0.53801929201873433</c:v>
                </c:pt>
                <c:pt idx="1">
                  <c:v>0.53318578253482141</c:v>
                </c:pt>
                <c:pt idx="2">
                  <c:v>0.54625081912511286</c:v>
                </c:pt>
                <c:pt idx="3">
                  <c:v>0.53665199828490917</c:v>
                </c:pt>
                <c:pt idx="4">
                  <c:v>0.53352310992766183</c:v>
                </c:pt>
                <c:pt idx="5">
                  <c:v>0.52447907789504189</c:v>
                </c:pt>
                <c:pt idx="6">
                  <c:v>0.52504042069534418</c:v>
                </c:pt>
                <c:pt idx="7">
                  <c:v>0.51650842022467591</c:v>
                </c:pt>
                <c:pt idx="8">
                  <c:v>0.51509835024600714</c:v>
                </c:pt>
                <c:pt idx="9">
                  <c:v>0.53167671176177811</c:v>
                </c:pt>
                <c:pt idx="10">
                  <c:v>0.54287593549530744</c:v>
                </c:pt>
                <c:pt idx="11">
                  <c:v>0.54703345994992314</c:v>
                </c:pt>
                <c:pt idx="12">
                  <c:v>0.54657685048801319</c:v>
                </c:pt>
                <c:pt idx="13">
                  <c:v>0.54477209797998638</c:v>
                </c:pt>
                <c:pt idx="14">
                  <c:v>0.55360969575936569</c:v>
                </c:pt>
                <c:pt idx="15">
                  <c:v>0.53518440496227515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33-41BF-9FEE-F46B2155EF7C}"/>
            </c:ext>
          </c:extLst>
        </c:ser>
        <c:ser>
          <c:idx val="1"/>
          <c:order val="1"/>
          <c:tx>
            <c:strRef>
              <c:f>'5. Extra fig &amp; tab 2'!$S$428</c:f>
              <c:strCache>
                <c:ptCount val="1"/>
                <c:pt idx="0">
                  <c:v>[Zmeritv] med socio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'5. Extra fig &amp; tab 2'!$T$426:$AI$426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'5. Extra fig &amp; tab 2'!$T$428:$AI$428</c:f>
              <c:numCache>
                <c:formatCode>0.0%</c:formatCode>
                <c:ptCount val="16"/>
                <c:pt idx="0">
                  <c:v>0.4209728945931519</c:v>
                </c:pt>
                <c:pt idx="1">
                  <c:v>0.41178918318075441</c:v>
                </c:pt>
                <c:pt idx="2">
                  <c:v>0.42793119277628372</c:v>
                </c:pt>
                <c:pt idx="3">
                  <c:v>0.41814006757989186</c:v>
                </c:pt>
                <c:pt idx="4">
                  <c:v>0.41176373710699071</c:v>
                </c:pt>
                <c:pt idx="5">
                  <c:v>0.40338172077385226</c:v>
                </c:pt>
                <c:pt idx="6">
                  <c:v>0.40547548851112114</c:v>
                </c:pt>
                <c:pt idx="7">
                  <c:v>0.39840144644317199</c:v>
                </c:pt>
                <c:pt idx="8">
                  <c:v>0.40000248254848364</c:v>
                </c:pt>
                <c:pt idx="9">
                  <c:v>0.41309149526967376</c:v>
                </c:pt>
                <c:pt idx="10">
                  <c:v>0.42437247946637874</c:v>
                </c:pt>
                <c:pt idx="11">
                  <c:v>0.4274490159614715</c:v>
                </c:pt>
                <c:pt idx="12">
                  <c:v>0.42405609949843415</c:v>
                </c:pt>
                <c:pt idx="13">
                  <c:v>0.42259056269551387</c:v>
                </c:pt>
                <c:pt idx="14">
                  <c:v>0.43354797935077405</c:v>
                </c:pt>
                <c:pt idx="15">
                  <c:v>0.41445428523511485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33-41BF-9FEE-F46B2155E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7854480"/>
        <c:axId val="537860712"/>
      </c:lineChart>
      <c:catAx>
        <c:axId val="53785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37860712"/>
        <c:crosses val="autoZero"/>
        <c:auto val="1"/>
        <c:lblAlgn val="ctr"/>
        <c:lblOffset val="100"/>
        <c:noMultiLvlLbl val="0"/>
      </c:catAx>
      <c:valAx>
        <c:axId val="537860712"/>
        <c:scaling>
          <c:orientation val="minMax"/>
          <c:max val="0.70000000000000007"/>
          <c:min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37854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'5. Extra fig &amp; tab 2'!$S$429</c:f>
              <c:strCache>
                <c:ptCount val="1"/>
                <c:pt idx="0">
                  <c:v>[Zmaen] utan socio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'5. Extra fig &amp; tab 2'!$T$426:$AI$426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'5. Extra fig &amp; tab 2'!$T$429:$AI$429</c:f>
              <c:numCache>
                <c:formatCode>0.0%</c:formatCode>
                <c:ptCount val="16"/>
                <c:pt idx="0">
                  <c:v>0.4700317506313138</c:v>
                </c:pt>
                <c:pt idx="1">
                  <c:v>0.46948387192686786</c:v>
                </c:pt>
                <c:pt idx="2">
                  <c:v>0.46851762809768066</c:v>
                </c:pt>
                <c:pt idx="3">
                  <c:v>0.46523427703132447</c:v>
                </c:pt>
                <c:pt idx="4">
                  <c:v>0.47754840456429926</c:v>
                </c:pt>
                <c:pt idx="5">
                  <c:v>0.46846865129087428</c:v>
                </c:pt>
                <c:pt idx="6">
                  <c:v>0.46544162880781553</c:v>
                </c:pt>
                <c:pt idx="7">
                  <c:v>0.46051475747323711</c:v>
                </c:pt>
                <c:pt idx="8">
                  <c:v>0.46862178141839167</c:v>
                </c:pt>
                <c:pt idx="9">
                  <c:v>0.47571978417138416</c:v>
                </c:pt>
                <c:pt idx="10">
                  <c:v>0.4926364042769793</c:v>
                </c:pt>
                <c:pt idx="11">
                  <c:v>0.49392524745156513</c:v>
                </c:pt>
                <c:pt idx="12">
                  <c:v>0.49363008998571312</c:v>
                </c:pt>
                <c:pt idx="13">
                  <c:v>0.49707907308685745</c:v>
                </c:pt>
                <c:pt idx="14">
                  <c:v>0.51144526214395514</c:v>
                </c:pt>
                <c:pt idx="15">
                  <c:v>0.50420038099930675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33-41BF-9FEE-F46B2155EF7C}"/>
            </c:ext>
          </c:extLst>
        </c:ser>
        <c:ser>
          <c:idx val="1"/>
          <c:order val="1"/>
          <c:tx>
            <c:strRef>
              <c:f>'5. Extra fig &amp; tab 2'!$S$430</c:f>
              <c:strCache>
                <c:ptCount val="1"/>
                <c:pt idx="0">
                  <c:v>[Zmaen] med socio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'5. Extra fig &amp; tab 2'!$T$426:$AI$426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'5. Extra fig &amp; tab 2'!$T$430:$AI$430</c:f>
              <c:numCache>
                <c:formatCode>0.0%</c:formatCode>
                <c:ptCount val="16"/>
                <c:pt idx="0">
                  <c:v>0.35257869732214658</c:v>
                </c:pt>
                <c:pt idx="1">
                  <c:v>0.34583515170527163</c:v>
                </c:pt>
                <c:pt idx="2">
                  <c:v>0.34889400160836359</c:v>
                </c:pt>
                <c:pt idx="3">
                  <c:v>0.34601806021001041</c:v>
                </c:pt>
                <c:pt idx="4">
                  <c:v>0.35725765045266494</c:v>
                </c:pt>
                <c:pt idx="5">
                  <c:v>0.34812192510075157</c:v>
                </c:pt>
                <c:pt idx="6">
                  <c:v>0.34478616403997064</c:v>
                </c:pt>
                <c:pt idx="7">
                  <c:v>0.34231404490034278</c:v>
                </c:pt>
                <c:pt idx="8">
                  <c:v>0.35138320796654293</c:v>
                </c:pt>
                <c:pt idx="9">
                  <c:v>0.35342866317765925</c:v>
                </c:pt>
                <c:pt idx="10">
                  <c:v>0.37357617347328403</c:v>
                </c:pt>
                <c:pt idx="11">
                  <c:v>0.37434246888218475</c:v>
                </c:pt>
                <c:pt idx="12">
                  <c:v>0.3703086438700785</c:v>
                </c:pt>
                <c:pt idx="13">
                  <c:v>0.37395518575092807</c:v>
                </c:pt>
                <c:pt idx="14">
                  <c:v>0.38983895278078728</c:v>
                </c:pt>
                <c:pt idx="15">
                  <c:v>0.3830935168898148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33-41BF-9FEE-F46B2155E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7854480"/>
        <c:axId val="537860712"/>
      </c:lineChart>
      <c:catAx>
        <c:axId val="53785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37860712"/>
        <c:crosses val="autoZero"/>
        <c:auto val="1"/>
        <c:lblAlgn val="ctr"/>
        <c:lblOffset val="100"/>
        <c:noMultiLvlLbl val="0"/>
      </c:catAx>
      <c:valAx>
        <c:axId val="537860712"/>
        <c:scaling>
          <c:orientation val="minMax"/>
          <c:max val="0.70000000000000007"/>
          <c:min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37854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'5. Extra fig &amp; tab 2'!$S$498</c:f>
              <c:strCache>
                <c:ptCount val="1"/>
                <c:pt idx="0">
                  <c:v>[Zmeritv] utan socio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'5. Extra fig &amp; tab 2'!$T$497:$AI$497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'5. Extra fig &amp; tab 2'!$T$498:$AI$498</c:f>
              <c:numCache>
                <c:formatCode>0.000</c:formatCode>
                <c:ptCount val="16"/>
                <c:pt idx="0">
                  <c:v>0.5048737196462405</c:v>
                </c:pt>
                <c:pt idx="1">
                  <c:v>0.53949649391773935</c:v>
                </c:pt>
                <c:pt idx="2">
                  <c:v>0.56687812748279998</c:v>
                </c:pt>
                <c:pt idx="3">
                  <c:v>0.53954376701124829</c:v>
                </c:pt>
                <c:pt idx="4">
                  <c:v>0.56726131866287155</c:v>
                </c:pt>
                <c:pt idx="5">
                  <c:v>0.56938177357774078</c:v>
                </c:pt>
                <c:pt idx="6">
                  <c:v>0.54770971585607886</c:v>
                </c:pt>
                <c:pt idx="7">
                  <c:v>0.53297510452204144</c:v>
                </c:pt>
                <c:pt idx="8">
                  <c:v>0.50883482947651093</c:v>
                </c:pt>
                <c:pt idx="9">
                  <c:v>0.50669471656843801</c:v>
                </c:pt>
                <c:pt idx="10">
                  <c:v>0.54307443341797779</c:v>
                </c:pt>
                <c:pt idx="11">
                  <c:v>0.53636951234283248</c:v>
                </c:pt>
                <c:pt idx="12">
                  <c:v>0.51984009848171298</c:v>
                </c:pt>
                <c:pt idx="13">
                  <c:v>0.51447297955386351</c:v>
                </c:pt>
                <c:pt idx="14">
                  <c:v>0.5113131086227688</c:v>
                </c:pt>
                <c:pt idx="15">
                  <c:v>0.53380992312034248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33-41BF-9FEE-F46B2155EF7C}"/>
            </c:ext>
          </c:extLst>
        </c:ser>
        <c:ser>
          <c:idx val="1"/>
          <c:order val="1"/>
          <c:tx>
            <c:strRef>
              <c:f>'5. Extra fig &amp; tab 2'!$S$499</c:f>
              <c:strCache>
                <c:ptCount val="1"/>
                <c:pt idx="0">
                  <c:v>[Zmeritv] med socio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'5. Extra fig &amp; tab 2'!$T$497:$AI$497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'5. Extra fig &amp; tab 2'!$T$499:$AI$499</c:f>
              <c:numCache>
                <c:formatCode>0.000</c:formatCode>
                <c:ptCount val="16"/>
                <c:pt idx="0">
                  <c:v>0.46866801963381416</c:v>
                </c:pt>
                <c:pt idx="1">
                  <c:v>0.49561847252034996</c:v>
                </c:pt>
                <c:pt idx="2">
                  <c:v>0.52933350847854066</c:v>
                </c:pt>
                <c:pt idx="3">
                  <c:v>0.48280607016852561</c:v>
                </c:pt>
                <c:pt idx="4">
                  <c:v>0.5078054544229943</c:v>
                </c:pt>
                <c:pt idx="5">
                  <c:v>0.51893193968762441</c:v>
                </c:pt>
                <c:pt idx="6">
                  <c:v>0.49089828918392925</c:v>
                </c:pt>
                <c:pt idx="7">
                  <c:v>0.478081009831262</c:v>
                </c:pt>
                <c:pt idx="8">
                  <c:v>0.44901622348598952</c:v>
                </c:pt>
                <c:pt idx="9">
                  <c:v>0.44894633637033987</c:v>
                </c:pt>
                <c:pt idx="10">
                  <c:v>0.47572620302516921</c:v>
                </c:pt>
                <c:pt idx="11">
                  <c:v>0.46580951639790413</c:v>
                </c:pt>
                <c:pt idx="12">
                  <c:v>0.46065017406244568</c:v>
                </c:pt>
                <c:pt idx="13">
                  <c:v>0.45415630156385228</c:v>
                </c:pt>
                <c:pt idx="14">
                  <c:v>0.4503256027234625</c:v>
                </c:pt>
                <c:pt idx="15">
                  <c:v>0.4666107269744364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33-41BF-9FEE-F46B2155E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7854480"/>
        <c:axId val="537860712"/>
      </c:lineChart>
      <c:catAx>
        <c:axId val="53785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37860712"/>
        <c:crosses val="autoZero"/>
        <c:auto val="1"/>
        <c:lblAlgn val="ctr"/>
        <c:lblOffset val="100"/>
        <c:noMultiLvlLbl val="0"/>
      </c:catAx>
      <c:valAx>
        <c:axId val="537860712"/>
        <c:scaling>
          <c:orientation val="minMax"/>
          <c:max val="0.70000000000000007"/>
          <c:min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37854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'5. Extra fig &amp; tab 2'!$S$500</c:f>
              <c:strCache>
                <c:ptCount val="1"/>
                <c:pt idx="0">
                  <c:v>[Zmaen] utan socio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'5. Extra fig &amp; tab 2'!$T$497:$AI$497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'5. Extra fig &amp; tab 2'!$T$500:$AI$500</c:f>
              <c:numCache>
                <c:formatCode>0.000</c:formatCode>
                <c:ptCount val="16"/>
                <c:pt idx="0">
                  <c:v>0.45330186334005124</c:v>
                </c:pt>
                <c:pt idx="1">
                  <c:v>0.50803905377613257</c:v>
                </c:pt>
                <c:pt idx="2">
                  <c:v>0.52492036992233426</c:v>
                </c:pt>
                <c:pt idx="3">
                  <c:v>0.50691909061573692</c:v>
                </c:pt>
                <c:pt idx="4">
                  <c:v>0.53057102233575548</c:v>
                </c:pt>
                <c:pt idx="5">
                  <c:v>0.51630742701541754</c:v>
                </c:pt>
                <c:pt idx="6">
                  <c:v>0.51335379085841581</c:v>
                </c:pt>
                <c:pt idx="7">
                  <c:v>0.51165169161712432</c:v>
                </c:pt>
                <c:pt idx="8">
                  <c:v>0.49292504414787613</c:v>
                </c:pt>
                <c:pt idx="9">
                  <c:v>0.49442735695237122</c:v>
                </c:pt>
                <c:pt idx="10">
                  <c:v>0.5118966183010828</c:v>
                </c:pt>
                <c:pt idx="11">
                  <c:v>0.49703493716795372</c:v>
                </c:pt>
                <c:pt idx="12">
                  <c:v>0.48894208271416711</c:v>
                </c:pt>
                <c:pt idx="13">
                  <c:v>0.48340481864790164</c:v>
                </c:pt>
                <c:pt idx="14">
                  <c:v>0.49151274145524604</c:v>
                </c:pt>
                <c:pt idx="15">
                  <c:v>0.51597085603871073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33-41BF-9FEE-F46B2155EF7C}"/>
            </c:ext>
          </c:extLst>
        </c:ser>
        <c:ser>
          <c:idx val="1"/>
          <c:order val="1"/>
          <c:tx>
            <c:strRef>
              <c:f>'5. Extra fig &amp; tab 2'!$S$501</c:f>
              <c:strCache>
                <c:ptCount val="1"/>
                <c:pt idx="0">
                  <c:v>[Zmaen] med socio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'5. Extra fig &amp; tab 2'!$T$497:$AI$497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'5. Extra fig &amp; tab 2'!$T$501:$AI$501</c:f>
              <c:numCache>
                <c:formatCode>0.000</c:formatCode>
                <c:ptCount val="16"/>
                <c:pt idx="0">
                  <c:v>0.40602489609645009</c:v>
                </c:pt>
                <c:pt idx="1">
                  <c:v>0.45664342858441032</c:v>
                </c:pt>
                <c:pt idx="2">
                  <c:v>0.47700530072782066</c:v>
                </c:pt>
                <c:pt idx="3">
                  <c:v>0.43141900694749091</c:v>
                </c:pt>
                <c:pt idx="4">
                  <c:v>0.45281063446390701</c:v>
                </c:pt>
                <c:pt idx="5">
                  <c:v>0.44528075703752773</c:v>
                </c:pt>
                <c:pt idx="6">
                  <c:v>0.43842074674940779</c:v>
                </c:pt>
                <c:pt idx="7">
                  <c:v>0.44535553057596861</c:v>
                </c:pt>
                <c:pt idx="8">
                  <c:v>0.42085984088519651</c:v>
                </c:pt>
                <c:pt idx="9">
                  <c:v>0.42617835833891726</c:v>
                </c:pt>
                <c:pt idx="10">
                  <c:v>0.436517556975625</c:v>
                </c:pt>
                <c:pt idx="11">
                  <c:v>0.41798850797352283</c:v>
                </c:pt>
                <c:pt idx="12">
                  <c:v>0.41654532991842264</c:v>
                </c:pt>
                <c:pt idx="13">
                  <c:v>0.40874078107230044</c:v>
                </c:pt>
                <c:pt idx="14">
                  <c:v>0.41187252254820639</c:v>
                </c:pt>
                <c:pt idx="15">
                  <c:v>0.44475686276852971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33-41BF-9FEE-F46B2155E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7854480"/>
        <c:axId val="537860712"/>
      </c:lineChart>
      <c:catAx>
        <c:axId val="53785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37860712"/>
        <c:crosses val="autoZero"/>
        <c:auto val="1"/>
        <c:lblAlgn val="ctr"/>
        <c:lblOffset val="100"/>
        <c:noMultiLvlLbl val="0"/>
      </c:catAx>
      <c:valAx>
        <c:axId val="537860712"/>
        <c:scaling>
          <c:orientation val="minMax"/>
          <c:max val="0.70000000000000007"/>
          <c:min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37854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'1. Figurer till huvudtext'!$S$194</c:f>
              <c:strCache>
                <c:ptCount val="1"/>
                <c:pt idx="0">
                  <c:v>Skillnad i meritvärde mellan hög- och lågpresterande skolor</c:v>
                </c:pt>
              </c:strCache>
            </c:strRef>
          </c:tx>
          <c:marker>
            <c:symbol val="diamond"/>
            <c:size val="7"/>
          </c:marker>
          <c:cat>
            <c:numRef>
              <c:f>'1. Figurer till huvudtext'!$T$191:$AL$191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'1. Figurer till huvudtext'!$T$194:$AL$194</c:f>
              <c:numCache>
                <c:formatCode>_-* #\ ##0\ _k_r_-;\-* #\ ##0\ _k_r_-;_-* "-"??\ _k_r_-;_-@_-</c:formatCode>
                <c:ptCount val="19"/>
                <c:pt idx="0" formatCode="#\ ##0_ ;\-#\ ##0\ ">
                  <c:v>38.107574491472008</c:v>
                </c:pt>
                <c:pt idx="1">
                  <c:v>41.301499543839327</c:v>
                </c:pt>
                <c:pt idx="2">
                  <c:v>43.447217968313424</c:v>
                </c:pt>
                <c:pt idx="3">
                  <c:v>45.321173449136182</c:v>
                </c:pt>
                <c:pt idx="4">
                  <c:v>47.194368461200895</c:v>
                </c:pt>
                <c:pt idx="5">
                  <c:v>47.298880407656867</c:v>
                </c:pt>
                <c:pt idx="6">
                  <c:v>47.470893473748134</c:v>
                </c:pt>
                <c:pt idx="7">
                  <c:v>49.253030836054506</c:v>
                </c:pt>
                <c:pt idx="8">
                  <c:v>47.359044847748407</c:v>
                </c:pt>
                <c:pt idx="9">
                  <c:v>49.060206075676092</c:v>
                </c:pt>
                <c:pt idx="10">
                  <c:v>49.946084666745691</c:v>
                </c:pt>
                <c:pt idx="11">
                  <c:v>54.649259956673745</c:v>
                </c:pt>
                <c:pt idx="12">
                  <c:v>55.198184301692663</c:v>
                </c:pt>
                <c:pt idx="13">
                  <c:v>56.711036200280887</c:v>
                </c:pt>
                <c:pt idx="14">
                  <c:v>58.280872834839897</c:v>
                </c:pt>
                <c:pt idx="15">
                  <c:v>58.182497975935604</c:v>
                </c:pt>
                <c:pt idx="16">
                  <c:v>60.731234179619889</c:v>
                </c:pt>
                <c:pt idx="17">
                  <c:v>62.747351817728514</c:v>
                </c:pt>
                <c:pt idx="18">
                  <c:v>65.357339253617937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01-4867-90F0-DF4B55564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031808"/>
        <c:axId val="237033344"/>
      </c:lineChart>
      <c:catAx>
        <c:axId val="23703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7033344"/>
        <c:crosses val="autoZero"/>
        <c:auto val="1"/>
        <c:lblAlgn val="ctr"/>
        <c:lblOffset val="100"/>
        <c:noMultiLvlLbl val="0"/>
      </c:catAx>
      <c:valAx>
        <c:axId val="237033344"/>
        <c:scaling>
          <c:orientation val="minMax"/>
          <c:max val="7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37031808"/>
        <c:crosses val="autoZero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0.29387709704837567"/>
          <c:y val="0.95204266549501804"/>
          <c:w val="0.37039294726237726"/>
          <c:h val="4.795733450498194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'5. Extra fig &amp; tab 2'!$S$570</c:f>
              <c:strCache>
                <c:ptCount val="1"/>
                <c:pt idx="0">
                  <c:v>[Zmeritv] utan socio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'5. Extra fig &amp; tab 2'!$T$569:$AI$569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'5. Extra fig &amp; tab 2'!$T$570:$AI$570</c:f>
              <c:numCache>
                <c:formatCode>0.000</c:formatCode>
                <c:ptCount val="16"/>
                <c:pt idx="0">
                  <c:v>0.52537843092886038</c:v>
                </c:pt>
                <c:pt idx="1">
                  <c:v>0.54735894845341482</c:v>
                </c:pt>
                <c:pt idx="2">
                  <c:v>0.56441863240443657</c:v>
                </c:pt>
                <c:pt idx="3">
                  <c:v>0.59381876376989218</c:v>
                </c:pt>
                <c:pt idx="4">
                  <c:v>0.55986930233038879</c:v>
                </c:pt>
                <c:pt idx="5">
                  <c:v>0.56250268130412096</c:v>
                </c:pt>
                <c:pt idx="6">
                  <c:v>0.59504720766812647</c:v>
                </c:pt>
                <c:pt idx="7">
                  <c:v>0.57951895335619308</c:v>
                </c:pt>
                <c:pt idx="8">
                  <c:v>0.59282010700577104</c:v>
                </c:pt>
                <c:pt idx="9">
                  <c:v>0.62835767364579931</c:v>
                </c:pt>
                <c:pt idx="10">
                  <c:v>0.66011586819602774</c:v>
                </c:pt>
                <c:pt idx="11">
                  <c:v>0.64617982212812719</c:v>
                </c:pt>
                <c:pt idx="12">
                  <c:v>0.62816987384128442</c:v>
                </c:pt>
                <c:pt idx="13">
                  <c:v>0.62281765547491696</c:v>
                </c:pt>
                <c:pt idx="14">
                  <c:v>0.65002728993639103</c:v>
                </c:pt>
                <c:pt idx="15">
                  <c:v>0.6756645949578014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33-41BF-9FEE-F46B2155EF7C}"/>
            </c:ext>
          </c:extLst>
        </c:ser>
        <c:ser>
          <c:idx val="1"/>
          <c:order val="1"/>
          <c:tx>
            <c:strRef>
              <c:f>'5. Extra fig &amp; tab 2'!$S$571</c:f>
              <c:strCache>
                <c:ptCount val="1"/>
                <c:pt idx="0">
                  <c:v>[Zmeritv] med socio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'5. Extra fig &amp; tab 2'!$T$569:$AI$569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'5. Extra fig &amp; tab 2'!$T$571:$AI$571</c:f>
              <c:numCache>
                <c:formatCode>0.000</c:formatCode>
                <c:ptCount val="16"/>
                <c:pt idx="0">
                  <c:v>0.46518225593577406</c:v>
                </c:pt>
                <c:pt idx="1">
                  <c:v>0.47820923388150149</c:v>
                </c:pt>
                <c:pt idx="2">
                  <c:v>0.49509042343042525</c:v>
                </c:pt>
                <c:pt idx="3">
                  <c:v>0.52088173355965783</c:v>
                </c:pt>
                <c:pt idx="4">
                  <c:v>0.48906354051766787</c:v>
                </c:pt>
                <c:pt idx="5">
                  <c:v>0.48248742948946172</c:v>
                </c:pt>
                <c:pt idx="6">
                  <c:v>0.522145570346909</c:v>
                </c:pt>
                <c:pt idx="7">
                  <c:v>0.48271892196344957</c:v>
                </c:pt>
                <c:pt idx="8">
                  <c:v>0.48658410430568244</c:v>
                </c:pt>
                <c:pt idx="9">
                  <c:v>0.51539813974236004</c:v>
                </c:pt>
                <c:pt idx="10">
                  <c:v>0.56712069626695283</c:v>
                </c:pt>
                <c:pt idx="11">
                  <c:v>0.55344821695879509</c:v>
                </c:pt>
                <c:pt idx="12">
                  <c:v>0.52425492645357596</c:v>
                </c:pt>
                <c:pt idx="13">
                  <c:v>0.53626480431428725</c:v>
                </c:pt>
                <c:pt idx="14">
                  <c:v>0.53762408048999588</c:v>
                </c:pt>
                <c:pt idx="15">
                  <c:v>0.57760655814342243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33-41BF-9FEE-F46B2155E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7854480"/>
        <c:axId val="537860712"/>
      </c:lineChart>
      <c:catAx>
        <c:axId val="53785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37860712"/>
        <c:crosses val="autoZero"/>
        <c:auto val="1"/>
        <c:lblAlgn val="ctr"/>
        <c:lblOffset val="100"/>
        <c:noMultiLvlLbl val="0"/>
      </c:catAx>
      <c:valAx>
        <c:axId val="537860712"/>
        <c:scaling>
          <c:orientation val="minMax"/>
          <c:max val="0.70000000000000007"/>
          <c:min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37854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'5. Extra fig &amp; tab 2'!$S$572</c:f>
              <c:strCache>
                <c:ptCount val="1"/>
                <c:pt idx="0">
                  <c:v>[Zmaen] utan socio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'5. Extra fig &amp; tab 2'!$T$569:$AI$569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'5. Extra fig &amp; tab 2'!$T$572:$AI$572</c:f>
              <c:numCache>
                <c:formatCode>0.000</c:formatCode>
                <c:ptCount val="16"/>
                <c:pt idx="0">
                  <c:v>0.49262336518749739</c:v>
                </c:pt>
                <c:pt idx="1">
                  <c:v>0.51487601275154904</c:v>
                </c:pt>
                <c:pt idx="2">
                  <c:v>0.56256328499440078</c:v>
                </c:pt>
                <c:pt idx="3">
                  <c:v>0.58990842110672181</c:v>
                </c:pt>
                <c:pt idx="4">
                  <c:v>0.58015070660452372</c:v>
                </c:pt>
                <c:pt idx="5">
                  <c:v>0.5633274892775213</c:v>
                </c:pt>
                <c:pt idx="6">
                  <c:v>0.5880162062071973</c:v>
                </c:pt>
                <c:pt idx="7">
                  <c:v>0.59880466386595932</c:v>
                </c:pt>
                <c:pt idx="8">
                  <c:v>0.61159248320723936</c:v>
                </c:pt>
                <c:pt idx="9">
                  <c:v>0.64637967556695874</c:v>
                </c:pt>
                <c:pt idx="10">
                  <c:v>0.67259418951030348</c:v>
                </c:pt>
                <c:pt idx="11">
                  <c:v>0.67495077374732138</c:v>
                </c:pt>
                <c:pt idx="12">
                  <c:v>0.66726921009108564</c:v>
                </c:pt>
                <c:pt idx="13">
                  <c:v>0.64905542628895341</c:v>
                </c:pt>
                <c:pt idx="14">
                  <c:v>0.66558614231171209</c:v>
                </c:pt>
                <c:pt idx="15">
                  <c:v>0.67765913952247703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33-41BF-9FEE-F46B2155EF7C}"/>
            </c:ext>
          </c:extLst>
        </c:ser>
        <c:ser>
          <c:idx val="1"/>
          <c:order val="1"/>
          <c:tx>
            <c:strRef>
              <c:f>'5. Extra fig &amp; tab 2'!$S$573</c:f>
              <c:strCache>
                <c:ptCount val="1"/>
                <c:pt idx="0">
                  <c:v>[Zmaen] med socio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'5. Extra fig &amp; tab 2'!$T$569:$AI$569</c:f>
              <c:numCache>
                <c:formatCode>General</c:formatCode>
                <c:ptCount val="1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</c:numCache>
            </c:numRef>
          </c:cat>
          <c:val>
            <c:numRef>
              <c:f>'5. Extra fig &amp; tab 2'!$T$573:$AI$573</c:f>
              <c:numCache>
                <c:formatCode>0.000</c:formatCode>
                <c:ptCount val="16"/>
                <c:pt idx="0">
                  <c:v>0.41558978850317824</c:v>
                </c:pt>
                <c:pt idx="1">
                  <c:v>0.41890638754015502</c:v>
                </c:pt>
                <c:pt idx="2">
                  <c:v>0.4818858152229048</c:v>
                </c:pt>
                <c:pt idx="3">
                  <c:v>0.50333056228065509</c:v>
                </c:pt>
                <c:pt idx="4">
                  <c:v>0.49551822501457182</c:v>
                </c:pt>
                <c:pt idx="5">
                  <c:v>0.47080857175803204</c:v>
                </c:pt>
                <c:pt idx="6">
                  <c:v>0.4931324674465225</c:v>
                </c:pt>
                <c:pt idx="7">
                  <c:v>0.49038914772789005</c:v>
                </c:pt>
                <c:pt idx="8">
                  <c:v>0.50296147630913013</c:v>
                </c:pt>
                <c:pt idx="9">
                  <c:v>0.5233395317486994</c:v>
                </c:pt>
                <c:pt idx="10">
                  <c:v>0.56227189092031449</c:v>
                </c:pt>
                <c:pt idx="11">
                  <c:v>0.57335237922383464</c:v>
                </c:pt>
                <c:pt idx="12">
                  <c:v>0.55592337375422374</c:v>
                </c:pt>
                <c:pt idx="13">
                  <c:v>0.55765978758828916</c:v>
                </c:pt>
                <c:pt idx="14">
                  <c:v>0.53987494252274992</c:v>
                </c:pt>
                <c:pt idx="15">
                  <c:v>0.54694946626920393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33-41BF-9FEE-F46B2155E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7854480"/>
        <c:axId val="537860712"/>
      </c:lineChart>
      <c:catAx>
        <c:axId val="53785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37860712"/>
        <c:crosses val="autoZero"/>
        <c:auto val="1"/>
        <c:lblAlgn val="ctr"/>
        <c:lblOffset val="100"/>
        <c:noMultiLvlLbl val="0"/>
      </c:catAx>
      <c:valAx>
        <c:axId val="537860712"/>
        <c:scaling>
          <c:orientation val="minMax"/>
          <c:max val="0.70000000000000007"/>
          <c:min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37854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'5. Extra fig &amp; tab 2'!$S$639</c:f>
              <c:strCache>
                <c:ptCount val="1"/>
                <c:pt idx="0">
                  <c:v>Sverige medelvärde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'5. Extra fig &amp; tab 2'!$T$638:$Y$638</c:f>
              <c:numCache>
                <c:formatCode>General</c:formatCode>
                <c:ptCount val="6"/>
                <c:pt idx="0">
                  <c:v>2000</c:v>
                </c:pt>
                <c:pt idx="1">
                  <c:v>2003</c:v>
                </c:pt>
                <c:pt idx="2">
                  <c:v>2006</c:v>
                </c:pt>
                <c:pt idx="3">
                  <c:v>2009</c:v>
                </c:pt>
                <c:pt idx="4">
                  <c:v>2012</c:v>
                </c:pt>
                <c:pt idx="5">
                  <c:v>2015</c:v>
                </c:pt>
              </c:numCache>
            </c:numRef>
          </c:cat>
          <c:val>
            <c:numRef>
              <c:f>'5. Extra fig &amp; tab 2'!$T$639:$Y$639</c:f>
              <c:numCache>
                <c:formatCode>0.00</c:formatCode>
                <c:ptCount val="6"/>
                <c:pt idx="0">
                  <c:v>1.504621257742649E-2</c:v>
                </c:pt>
                <c:pt idx="1">
                  <c:v>6.8040306912043713E-2</c:v>
                </c:pt>
                <c:pt idx="2">
                  <c:v>0.16829480242722017</c:v>
                </c:pt>
                <c:pt idx="3">
                  <c:v>0.2824550215903659</c:v>
                </c:pt>
                <c:pt idx="4">
                  <c:v>0.29632575033535713</c:v>
                </c:pt>
                <c:pt idx="5">
                  <c:v>0.33455694339667552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A1-4EFB-9A44-62CA25D78403}"/>
            </c:ext>
          </c:extLst>
        </c:ser>
        <c:ser>
          <c:idx val="1"/>
          <c:order val="1"/>
          <c:tx>
            <c:strRef>
              <c:f>'5. Extra fig &amp; tab 2'!$S$640</c:f>
              <c:strCache>
                <c:ptCount val="1"/>
                <c:pt idx="0">
                  <c:v>Sverige standardavvikelse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cat>
            <c:numRef>
              <c:f>'5. Extra fig &amp; tab 2'!$T$638:$Y$638</c:f>
              <c:numCache>
                <c:formatCode>General</c:formatCode>
                <c:ptCount val="6"/>
                <c:pt idx="0">
                  <c:v>2000</c:v>
                </c:pt>
                <c:pt idx="1">
                  <c:v>2003</c:v>
                </c:pt>
                <c:pt idx="2">
                  <c:v>2006</c:v>
                </c:pt>
                <c:pt idx="3">
                  <c:v>2009</c:v>
                </c:pt>
                <c:pt idx="4">
                  <c:v>2012</c:v>
                </c:pt>
                <c:pt idx="5">
                  <c:v>2015</c:v>
                </c:pt>
              </c:numCache>
            </c:numRef>
          </c:cat>
          <c:val>
            <c:numRef>
              <c:f>'5. Extra fig &amp; tab 2'!$T$640:$Y$640</c:f>
              <c:numCache>
                <c:formatCode>0.00</c:formatCode>
                <c:ptCount val="6"/>
                <c:pt idx="0">
                  <c:v>0.8681744538991899</c:v>
                </c:pt>
                <c:pt idx="1">
                  <c:v>1.037923130874445</c:v>
                </c:pt>
                <c:pt idx="2">
                  <c:v>0.82365836212225019</c:v>
                </c:pt>
                <c:pt idx="3">
                  <c:v>0.81504600981643427</c:v>
                </c:pt>
                <c:pt idx="4">
                  <c:v>0.80052825149020324</c:v>
                </c:pt>
                <c:pt idx="5">
                  <c:v>0.81696706402745767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A1-4EFB-9A44-62CA25D78403}"/>
            </c:ext>
          </c:extLst>
        </c:ser>
        <c:ser>
          <c:idx val="2"/>
          <c:order val="2"/>
          <c:tx>
            <c:strRef>
              <c:f>'5. Extra fig &amp; tab 2'!$S$641</c:f>
              <c:strCache>
                <c:ptCount val="1"/>
                <c:pt idx="0">
                  <c:v>OECD medelvärde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cat>
            <c:numRef>
              <c:f>'5. Extra fig &amp; tab 2'!$T$638:$Y$638</c:f>
              <c:numCache>
                <c:formatCode>General</c:formatCode>
                <c:ptCount val="6"/>
                <c:pt idx="0">
                  <c:v>2000</c:v>
                </c:pt>
                <c:pt idx="1">
                  <c:v>2003</c:v>
                </c:pt>
                <c:pt idx="2">
                  <c:v>2006</c:v>
                </c:pt>
                <c:pt idx="3">
                  <c:v>2009</c:v>
                </c:pt>
                <c:pt idx="4">
                  <c:v>2012</c:v>
                </c:pt>
                <c:pt idx="5">
                  <c:v>2015</c:v>
                </c:pt>
              </c:numCache>
            </c:numRef>
          </c:cat>
          <c:val>
            <c:numRef>
              <c:f>'5. Extra fig &amp; tab 2'!$T$641:$Y$641</c:f>
              <c:numCache>
                <c:formatCode>0.00</c:formatCode>
                <c:ptCount val="6"/>
                <c:pt idx="0">
                  <c:v>-0.38895667781709481</c:v>
                </c:pt>
                <c:pt idx="1">
                  <c:v>-0.35019807966282307</c:v>
                </c:pt>
                <c:pt idx="2">
                  <c:v>-0.23683836981113571</c:v>
                </c:pt>
                <c:pt idx="3">
                  <c:v>-0.11866777841526507</c:v>
                </c:pt>
                <c:pt idx="4">
                  <c:v>-5.7205445201075879E-2</c:v>
                </c:pt>
                <c:pt idx="5">
                  <c:v>-3.5330596263359854E-2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A1-4EFB-9A44-62CA25D78403}"/>
            </c:ext>
          </c:extLst>
        </c:ser>
        <c:ser>
          <c:idx val="3"/>
          <c:order val="3"/>
          <c:tx>
            <c:strRef>
              <c:f>'5. Extra fig &amp; tab 2'!$S$642</c:f>
              <c:strCache>
                <c:ptCount val="1"/>
                <c:pt idx="0">
                  <c:v>OECD standardavvikelse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002060"/>
              </a:solidFill>
              <a:ln w="9525">
                <a:solidFill>
                  <a:srgbClr val="002060"/>
                </a:solidFill>
              </a:ln>
              <a:effectLst/>
            </c:spPr>
          </c:marker>
          <c:cat>
            <c:numRef>
              <c:f>'5. Extra fig &amp; tab 2'!$T$638:$Y$638</c:f>
              <c:numCache>
                <c:formatCode>General</c:formatCode>
                <c:ptCount val="6"/>
                <c:pt idx="0">
                  <c:v>2000</c:v>
                </c:pt>
                <c:pt idx="1">
                  <c:v>2003</c:v>
                </c:pt>
                <c:pt idx="2">
                  <c:v>2006</c:v>
                </c:pt>
                <c:pt idx="3">
                  <c:v>2009</c:v>
                </c:pt>
                <c:pt idx="4">
                  <c:v>2012</c:v>
                </c:pt>
                <c:pt idx="5">
                  <c:v>2015</c:v>
                </c:pt>
              </c:numCache>
            </c:numRef>
          </c:cat>
          <c:val>
            <c:numRef>
              <c:f>'5. Extra fig &amp; tab 2'!$T$642:$Y$642</c:f>
              <c:numCache>
                <c:formatCode>0.00</c:formatCode>
                <c:ptCount val="6"/>
                <c:pt idx="0">
                  <c:v>0.97539118903760613</c:v>
                </c:pt>
                <c:pt idx="1">
                  <c:v>1.0975446046446957</c:v>
                </c:pt>
                <c:pt idx="2">
                  <c:v>0.93352400589786932</c:v>
                </c:pt>
                <c:pt idx="3">
                  <c:v>0.90292423157796498</c:v>
                </c:pt>
                <c:pt idx="4">
                  <c:v>0.90414924770220217</c:v>
                </c:pt>
                <c:pt idx="5">
                  <c:v>0.89430947197450528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CA1-4EFB-9A44-62CA25D784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182432"/>
        <c:axId val="480183088"/>
      </c:lineChart>
      <c:catAx>
        <c:axId val="480182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0183088"/>
        <c:crosses val="autoZero"/>
        <c:auto val="1"/>
        <c:lblAlgn val="ctr"/>
        <c:lblOffset val="100"/>
        <c:noMultiLvlLbl val="0"/>
      </c:catAx>
      <c:valAx>
        <c:axId val="480183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0182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'5. Extra fig &amp; tab 2'!$S$674</c:f>
              <c:strCache>
                <c:ptCount val="1"/>
                <c:pt idx="0">
                  <c:v>ESCS (sv bakg)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'5. Extra fig &amp; tab 2'!$T$673:$U$673</c:f>
              <c:numCache>
                <c:formatCode>General</c:formatCode>
                <c:ptCount val="2"/>
                <c:pt idx="0">
                  <c:v>2000</c:v>
                </c:pt>
                <c:pt idx="1">
                  <c:v>2009</c:v>
                </c:pt>
              </c:numCache>
            </c:numRef>
          </c:cat>
          <c:val>
            <c:numRef>
              <c:f>'5. Extra fig &amp; tab 2'!$T$674:$U$674</c:f>
              <c:numCache>
                <c:formatCode>0.0</c:formatCode>
                <c:ptCount val="2"/>
                <c:pt idx="0">
                  <c:v>31.059823498604988</c:v>
                </c:pt>
                <c:pt idx="1">
                  <c:v>41.01471249719124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A1-4EFB-9A44-62CA25D78403}"/>
            </c:ext>
          </c:extLst>
        </c:ser>
        <c:ser>
          <c:idx val="1"/>
          <c:order val="1"/>
          <c:tx>
            <c:strRef>
              <c:f>'5. Extra fig &amp; tab 2'!$S$675</c:f>
              <c:strCache>
                <c:ptCount val="1"/>
                <c:pt idx="0">
                  <c:v>Zescs (sv bakg)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cat>
            <c:numRef>
              <c:f>'5. Extra fig &amp; tab 2'!$T$673:$U$673</c:f>
              <c:numCache>
                <c:formatCode>General</c:formatCode>
                <c:ptCount val="2"/>
                <c:pt idx="0">
                  <c:v>2000</c:v>
                </c:pt>
                <c:pt idx="1">
                  <c:v>2009</c:v>
                </c:pt>
              </c:numCache>
            </c:numRef>
          </c:cat>
          <c:val>
            <c:numRef>
              <c:f>'5. Extra fig &amp; tab 2'!$T$675:$U$675</c:f>
              <c:numCache>
                <c:formatCode>0.0</c:formatCode>
                <c:ptCount val="2"/>
                <c:pt idx="0">
                  <c:v>26.965345304106485</c:v>
                </c:pt>
                <c:pt idx="1">
                  <c:v>33.428877764603918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A1-4EFB-9A44-62CA25D784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182432"/>
        <c:axId val="480183088"/>
      </c:lineChart>
      <c:catAx>
        <c:axId val="480182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0183088"/>
        <c:crosses val="autoZero"/>
        <c:auto val="1"/>
        <c:lblAlgn val="ctr"/>
        <c:lblOffset val="100"/>
        <c:noMultiLvlLbl val="0"/>
      </c:catAx>
      <c:valAx>
        <c:axId val="480183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0182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'5. Extra fig &amp; tab 2'!$S$692</c:f>
              <c:strCache>
                <c:ptCount val="1"/>
                <c:pt idx="0">
                  <c:v>ESCS (sv bakg)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'5. Extra fig &amp; tab 2'!$T$691:$U$691</c:f>
              <c:numCache>
                <c:formatCode>General</c:formatCode>
                <c:ptCount val="2"/>
                <c:pt idx="0">
                  <c:v>2003</c:v>
                </c:pt>
                <c:pt idx="1">
                  <c:v>2012</c:v>
                </c:pt>
              </c:numCache>
            </c:numRef>
          </c:cat>
          <c:val>
            <c:numRef>
              <c:f>'5. Extra fig &amp; tab 2'!$T$692:$U$692</c:f>
              <c:numCache>
                <c:formatCode>0.0</c:formatCode>
                <c:ptCount val="2"/>
                <c:pt idx="0">
                  <c:v>33.749728209167117</c:v>
                </c:pt>
                <c:pt idx="1">
                  <c:v>35.618554523991676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A1-4EFB-9A44-62CA25D78403}"/>
            </c:ext>
          </c:extLst>
        </c:ser>
        <c:ser>
          <c:idx val="1"/>
          <c:order val="1"/>
          <c:tx>
            <c:strRef>
              <c:f>'5. Extra fig &amp; tab 2'!$S$693</c:f>
              <c:strCache>
                <c:ptCount val="1"/>
                <c:pt idx="0">
                  <c:v>Zescs (sv bakg)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cat>
            <c:numRef>
              <c:f>'5. Extra fig &amp; tab 2'!$T$691:$U$691</c:f>
              <c:numCache>
                <c:formatCode>General</c:formatCode>
                <c:ptCount val="2"/>
                <c:pt idx="0">
                  <c:v>2003</c:v>
                </c:pt>
                <c:pt idx="1">
                  <c:v>2012</c:v>
                </c:pt>
              </c:numCache>
            </c:numRef>
          </c:cat>
          <c:val>
            <c:numRef>
              <c:f>'5. Extra fig &amp; tab 2'!$T$693:$U$693</c:f>
              <c:numCache>
                <c:formatCode>0.0</c:formatCode>
                <c:ptCount val="2"/>
                <c:pt idx="0">
                  <c:v>35.02962356902038</c:v>
                </c:pt>
                <c:pt idx="1">
                  <c:v>28.51365917369953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A1-4EFB-9A44-62CA25D784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182432"/>
        <c:axId val="480183088"/>
      </c:lineChart>
      <c:catAx>
        <c:axId val="480182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0183088"/>
        <c:crosses val="autoZero"/>
        <c:auto val="1"/>
        <c:lblAlgn val="ctr"/>
        <c:lblOffset val="100"/>
        <c:noMultiLvlLbl val="0"/>
      </c:catAx>
      <c:valAx>
        <c:axId val="480183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0182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'5. Extra fig &amp; tab 2'!$S$710</c:f>
              <c:strCache>
                <c:ptCount val="1"/>
                <c:pt idx="0">
                  <c:v>ESCS (sv bakg)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'5. Extra fig &amp; tab 2'!$T$709:$U$709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'5. Extra fig &amp; tab 2'!$T$710:$U$710</c:f>
              <c:numCache>
                <c:formatCode>0.0</c:formatCode>
                <c:ptCount val="2"/>
                <c:pt idx="0">
                  <c:v>34.711128131085431</c:v>
                </c:pt>
                <c:pt idx="1">
                  <c:v>42.748237710776856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A1-4EFB-9A44-62CA25D78403}"/>
            </c:ext>
          </c:extLst>
        </c:ser>
        <c:ser>
          <c:idx val="1"/>
          <c:order val="1"/>
          <c:tx>
            <c:strRef>
              <c:f>'5. Extra fig &amp; tab 2'!$S$711</c:f>
              <c:strCache>
                <c:ptCount val="1"/>
                <c:pt idx="0">
                  <c:v>Zescs (sv bakg)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cat>
            <c:numRef>
              <c:f>'5. Extra fig &amp; tab 2'!$T$709:$U$709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'5. Extra fig &amp; tab 2'!$T$711:$U$711</c:f>
              <c:numCache>
                <c:formatCode>0.0</c:formatCode>
                <c:ptCount val="2"/>
                <c:pt idx="0">
                  <c:v>28.590110943865312</c:v>
                </c:pt>
                <c:pt idx="1">
                  <c:v>34.923902254921288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A1-4EFB-9A44-62CA25D784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182432"/>
        <c:axId val="480183088"/>
      </c:lineChart>
      <c:catAx>
        <c:axId val="480182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0183088"/>
        <c:crosses val="autoZero"/>
        <c:auto val="1"/>
        <c:lblAlgn val="ctr"/>
        <c:lblOffset val="100"/>
        <c:noMultiLvlLbl val="0"/>
      </c:catAx>
      <c:valAx>
        <c:axId val="480183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80182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'6. Extra fig &amp; tab 3'!$T$11</c:f>
              <c:strCache>
                <c:ptCount val="1"/>
                <c:pt idx="0">
                  <c:v>höginkomstskolor (90:e perc)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'6. Extra fig &amp; tab 3'!$U$10:$AL$10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'6. Extra fig &amp; tab 3'!$U$11:$AL$11</c:f>
              <c:numCache>
                <c:formatCode>0.000</c:formatCode>
                <c:ptCount val="18"/>
                <c:pt idx="0">
                  <c:v>0.62662048001200399</c:v>
                </c:pt>
                <c:pt idx="1">
                  <c:v>0.62652024915971083</c:v>
                </c:pt>
                <c:pt idx="2">
                  <c:v>0.62910096010541805</c:v>
                </c:pt>
                <c:pt idx="3">
                  <c:v>0.62738467191566361</c:v>
                </c:pt>
                <c:pt idx="4">
                  <c:v>0.62847641500392915</c:v>
                </c:pt>
                <c:pt idx="5">
                  <c:v>0.63246935269020654</c:v>
                </c:pt>
                <c:pt idx="6">
                  <c:v>0.64360811926766681</c:v>
                </c:pt>
                <c:pt idx="7">
                  <c:v>0.63513709656811412</c:v>
                </c:pt>
                <c:pt idx="8">
                  <c:v>0.63985394656093886</c:v>
                </c:pt>
                <c:pt idx="9">
                  <c:v>0.64050290317674208</c:v>
                </c:pt>
                <c:pt idx="10">
                  <c:v>0.64601146369055829</c:v>
                </c:pt>
                <c:pt idx="11">
                  <c:v>0.65246053014536154</c:v>
                </c:pt>
                <c:pt idx="12">
                  <c:v>0.65567996149698315</c:v>
                </c:pt>
                <c:pt idx="13">
                  <c:v>0.65853082669399143</c:v>
                </c:pt>
                <c:pt idx="14">
                  <c:v>0.65997398585076683</c:v>
                </c:pt>
                <c:pt idx="15">
                  <c:v>0.66463607764822086</c:v>
                </c:pt>
                <c:pt idx="16">
                  <c:v>0.66477856702847105</c:v>
                </c:pt>
                <c:pt idx="17">
                  <c:v>0.67603904901089751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A9-4291-AC4B-6027396F7D62}"/>
            </c:ext>
          </c:extLst>
        </c:ser>
        <c:ser>
          <c:idx val="1"/>
          <c:order val="1"/>
          <c:tx>
            <c:strRef>
              <c:f>'6. Extra fig &amp; tab 3'!$T$12</c:f>
              <c:strCache>
                <c:ptCount val="1"/>
                <c:pt idx="0">
                  <c:v>låginkomstskolor (10:e percentilen)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diamond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numRef>
              <c:f>'6. Extra fig &amp; tab 3'!$U$10:$AL$10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'6. Extra fig &amp; tab 3'!$U$12:$AL$12</c:f>
              <c:numCache>
                <c:formatCode>0.000</c:formatCode>
                <c:ptCount val="18"/>
                <c:pt idx="0">
                  <c:v>0.38977733366629591</c:v>
                </c:pt>
                <c:pt idx="1">
                  <c:v>0.39437190928031735</c:v>
                </c:pt>
                <c:pt idx="2">
                  <c:v>0.38792261684985713</c:v>
                </c:pt>
                <c:pt idx="3">
                  <c:v>0.38972795343188721</c:v>
                </c:pt>
                <c:pt idx="4">
                  <c:v>0.39360556865300694</c:v>
                </c:pt>
                <c:pt idx="5">
                  <c:v>0.38652706873536519</c:v>
                </c:pt>
                <c:pt idx="6">
                  <c:v>0.38780837687631264</c:v>
                </c:pt>
                <c:pt idx="7">
                  <c:v>0.38510946998412826</c:v>
                </c:pt>
                <c:pt idx="8">
                  <c:v>0.38744678273436428</c:v>
                </c:pt>
                <c:pt idx="9">
                  <c:v>0.38236597619617302</c:v>
                </c:pt>
                <c:pt idx="10">
                  <c:v>0.38248622950290062</c:v>
                </c:pt>
                <c:pt idx="11">
                  <c:v>0.37672972410123273</c:v>
                </c:pt>
                <c:pt idx="12">
                  <c:v>0.37037735407623951</c:v>
                </c:pt>
                <c:pt idx="13">
                  <c:v>0.36618381799992716</c:v>
                </c:pt>
                <c:pt idx="14">
                  <c:v>0.35546759489406282</c:v>
                </c:pt>
                <c:pt idx="15">
                  <c:v>0.34892544487863575</c:v>
                </c:pt>
                <c:pt idx="16">
                  <c:v>0.34825790381970506</c:v>
                </c:pt>
                <c:pt idx="17">
                  <c:v>0.35107688040707041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A9-4291-AC4B-6027396F7D62}"/>
            </c:ext>
          </c:extLst>
        </c:ser>
        <c:ser>
          <c:idx val="2"/>
          <c:order val="2"/>
          <c:tx>
            <c:strRef>
              <c:f>'6. Extra fig &amp; tab 3'!$T$13</c:f>
              <c:strCache>
                <c:ptCount val="1"/>
                <c:pt idx="0">
                  <c:v>diff mellan hög- och låginkomstskolor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diamond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'6. Extra fig &amp; tab 3'!$U$10:$AL$10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'6. Extra fig &amp; tab 3'!$U$13:$AL$13</c:f>
              <c:numCache>
                <c:formatCode>0.000</c:formatCode>
                <c:ptCount val="18"/>
                <c:pt idx="0">
                  <c:v>0.23684314634570808</c:v>
                </c:pt>
                <c:pt idx="1">
                  <c:v>0.23214833987939348</c:v>
                </c:pt>
                <c:pt idx="2">
                  <c:v>0.24117834325556092</c:v>
                </c:pt>
                <c:pt idx="3">
                  <c:v>0.2376567184837764</c:v>
                </c:pt>
                <c:pt idx="4">
                  <c:v>0.2348708463509222</c:v>
                </c:pt>
                <c:pt idx="5">
                  <c:v>0.24594228395484136</c:v>
                </c:pt>
                <c:pt idx="6">
                  <c:v>0.25579974239135417</c:v>
                </c:pt>
                <c:pt idx="7">
                  <c:v>0.25002762658398586</c:v>
                </c:pt>
                <c:pt idx="8">
                  <c:v>0.25240716382657458</c:v>
                </c:pt>
                <c:pt idx="9">
                  <c:v>0.25813692698056906</c:v>
                </c:pt>
                <c:pt idx="10">
                  <c:v>0.26352523418765766</c:v>
                </c:pt>
                <c:pt idx="11">
                  <c:v>0.27573080604412881</c:v>
                </c:pt>
                <c:pt idx="12">
                  <c:v>0.28530260742074365</c:v>
                </c:pt>
                <c:pt idx="13">
                  <c:v>0.29234700869406427</c:v>
                </c:pt>
                <c:pt idx="14">
                  <c:v>0.30450639095670401</c:v>
                </c:pt>
                <c:pt idx="15">
                  <c:v>0.31571063276958511</c:v>
                </c:pt>
                <c:pt idx="16">
                  <c:v>0.31652066320876598</c:v>
                </c:pt>
                <c:pt idx="17">
                  <c:v>0.3249621686038271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0A7-4918-BCB5-97C64404E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623936"/>
        <c:axId val="233625856"/>
      </c:lineChart>
      <c:catAx>
        <c:axId val="23362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3625856"/>
        <c:crosses val="autoZero"/>
        <c:auto val="1"/>
        <c:lblAlgn val="ctr"/>
        <c:lblOffset val="100"/>
        <c:noMultiLvlLbl val="0"/>
      </c:catAx>
      <c:valAx>
        <c:axId val="233625856"/>
        <c:scaling>
          <c:orientation val="minMax"/>
          <c:max val="0.75000000000000011"/>
          <c:min val="0"/>
        </c:scaling>
        <c:delete val="0"/>
        <c:axPos val="l"/>
        <c:majorGridlines/>
        <c:numFmt formatCode="0.00" sourceLinked="0"/>
        <c:majorTickMark val="out"/>
        <c:minorTickMark val="none"/>
        <c:tickLblPos val="nextTo"/>
        <c:crossAx val="233623936"/>
        <c:crosses val="autoZero"/>
        <c:crossBetween val="between"/>
        <c:majorUnit val="5.000000000000001E-2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'7. Extra fig &amp; tab 4'!$S$16</c:f>
              <c:strCache>
                <c:ptCount val="1"/>
                <c:pt idx="0">
                  <c:v>Samtliga skolor</c:v>
                </c:pt>
              </c:strCache>
            </c:strRef>
          </c:tx>
          <c:cat>
            <c:numRef>
              <c:f>'7. Extra fig &amp; tab 4'!$T$15:$AL$15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'7. Extra fig &amp; tab 4'!$T$16:$AL$16</c:f>
              <c:numCache>
                <c:formatCode>0.0%</c:formatCode>
                <c:ptCount val="19"/>
                <c:pt idx="0">
                  <c:v>8.8258656473137104E-2</c:v>
                </c:pt>
                <c:pt idx="1">
                  <c:v>9.0172612395464369E-2</c:v>
                </c:pt>
                <c:pt idx="2">
                  <c:v>8.8081047841256213E-2</c:v>
                </c:pt>
                <c:pt idx="3">
                  <c:v>9.8158645035826012E-2</c:v>
                </c:pt>
                <c:pt idx="4">
                  <c:v>0.10724360615450863</c:v>
                </c:pt>
                <c:pt idx="5">
                  <c:v>0.10642053731495631</c:v>
                </c:pt>
                <c:pt idx="6">
                  <c:v>0.12517924617949955</c:v>
                </c:pt>
                <c:pt idx="7">
                  <c:v>0.13411315829009088</c:v>
                </c:pt>
                <c:pt idx="8">
                  <c:v>0.12577462510349952</c:v>
                </c:pt>
                <c:pt idx="9">
                  <c:v>0.13513748015510818</c:v>
                </c:pt>
                <c:pt idx="10">
                  <c:v>0.14092593541595722</c:v>
                </c:pt>
                <c:pt idx="11">
                  <c:v>0.17796651058116919</c:v>
                </c:pt>
                <c:pt idx="12">
                  <c:v>0.16285237193894569</c:v>
                </c:pt>
                <c:pt idx="13">
                  <c:v>0.17828783823832556</c:v>
                </c:pt>
                <c:pt idx="14">
                  <c:v>0.15321624770488998</c:v>
                </c:pt>
                <c:pt idx="15">
                  <c:v>0.17111512120738012</c:v>
                </c:pt>
                <c:pt idx="16">
                  <c:v>0.1870647075877882</c:v>
                </c:pt>
                <c:pt idx="17">
                  <c:v>0.18497459491656176</c:v>
                </c:pt>
                <c:pt idx="18">
                  <c:v>0.18693077998862398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08-493C-A5C2-EBE3626BA781}"/>
            </c:ext>
          </c:extLst>
        </c:ser>
        <c:ser>
          <c:idx val="1"/>
          <c:order val="1"/>
          <c:tx>
            <c:strRef>
              <c:f>'7. Extra fig &amp; tab 4'!$S$17</c:f>
              <c:strCache>
                <c:ptCount val="1"/>
                <c:pt idx="0">
                  <c:v>Kommunala skolor</c:v>
                </c:pt>
              </c:strCache>
            </c:strRef>
          </c:tx>
          <c:marker>
            <c:symbol val="diamond"/>
            <c:size val="7"/>
          </c:marker>
          <c:cat>
            <c:numRef>
              <c:f>'7. Extra fig &amp; tab 4'!$T$15:$AL$15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'7. Extra fig &amp; tab 4'!$T$17:$AL$17</c:f>
              <c:numCache>
                <c:formatCode>0.0%</c:formatCode>
                <c:ptCount val="19"/>
                <c:pt idx="0">
                  <c:v>7.7331028923322026E-2</c:v>
                </c:pt>
                <c:pt idx="1">
                  <c:v>7.5315515978030476E-2</c:v>
                </c:pt>
                <c:pt idx="2">
                  <c:v>7.6624458476932708E-2</c:v>
                </c:pt>
                <c:pt idx="3">
                  <c:v>8.1953286523442997E-2</c:v>
                </c:pt>
                <c:pt idx="4">
                  <c:v>8.4694739397192811E-2</c:v>
                </c:pt>
                <c:pt idx="5">
                  <c:v>8.4251211688834579E-2</c:v>
                </c:pt>
                <c:pt idx="6">
                  <c:v>9.3173155548699163E-2</c:v>
                </c:pt>
                <c:pt idx="7">
                  <c:v>0.10108297350014064</c:v>
                </c:pt>
                <c:pt idx="8">
                  <c:v>9.0528015864105513E-2</c:v>
                </c:pt>
                <c:pt idx="9">
                  <c:v>0.1030984442494234</c:v>
                </c:pt>
                <c:pt idx="10">
                  <c:v>0.10145618613862949</c:v>
                </c:pt>
                <c:pt idx="11">
                  <c:v>0.12806067194255707</c:v>
                </c:pt>
                <c:pt idx="12">
                  <c:v>0.1035737226706144</c:v>
                </c:pt>
                <c:pt idx="13">
                  <c:v>0.11977308274884796</c:v>
                </c:pt>
                <c:pt idx="14">
                  <c:v>0.10036805881937119</c:v>
                </c:pt>
                <c:pt idx="15">
                  <c:v>0.11212090128616253</c:v>
                </c:pt>
                <c:pt idx="16">
                  <c:v>0.12419799695021644</c:v>
                </c:pt>
                <c:pt idx="17">
                  <c:v>0.11944548940181111</c:v>
                </c:pt>
                <c:pt idx="18">
                  <c:v>0.11843560566578887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08-493C-A5C2-EBE3626BA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031808"/>
        <c:axId val="237033344"/>
      </c:lineChart>
      <c:catAx>
        <c:axId val="23703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7033344"/>
        <c:crosses val="autoZero"/>
        <c:auto val="1"/>
        <c:lblAlgn val="ctr"/>
        <c:lblOffset val="100"/>
        <c:noMultiLvlLbl val="0"/>
      </c:catAx>
      <c:valAx>
        <c:axId val="23703334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237031808"/>
        <c:crosses val="autoZero"/>
        <c:crossBetween val="between"/>
        <c:majorUnit val="2.0000000000000004E-2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'7. Extra fig &amp; tab 4'!$S$16</c:f>
              <c:strCache>
                <c:ptCount val="1"/>
                <c:pt idx="0">
                  <c:v>Samtliga skolor</c:v>
                </c:pt>
              </c:strCache>
            </c:strRef>
          </c:tx>
          <c:cat>
            <c:numRef>
              <c:f>'7. Extra fig &amp; tab 4'!$T$15:$AL$15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'7. Extra fig &amp; tab 4'!$T$16:$AL$16</c:f>
              <c:numCache>
                <c:formatCode>0.0%</c:formatCode>
                <c:ptCount val="19"/>
                <c:pt idx="0">
                  <c:v>8.8258656473137104E-2</c:v>
                </c:pt>
                <c:pt idx="1">
                  <c:v>9.0172612395464369E-2</c:v>
                </c:pt>
                <c:pt idx="2">
                  <c:v>8.8081047841256213E-2</c:v>
                </c:pt>
                <c:pt idx="3">
                  <c:v>9.8158645035826012E-2</c:v>
                </c:pt>
                <c:pt idx="4">
                  <c:v>0.10724360615450863</c:v>
                </c:pt>
                <c:pt idx="5">
                  <c:v>0.10642053731495631</c:v>
                </c:pt>
                <c:pt idx="6">
                  <c:v>0.12517924617949955</c:v>
                </c:pt>
                <c:pt idx="7">
                  <c:v>0.13411315829009088</c:v>
                </c:pt>
                <c:pt idx="8">
                  <c:v>0.12577462510349952</c:v>
                </c:pt>
                <c:pt idx="9">
                  <c:v>0.13513748015510818</c:v>
                </c:pt>
                <c:pt idx="10">
                  <c:v>0.14092593541595722</c:v>
                </c:pt>
                <c:pt idx="11">
                  <c:v>0.17796651058116919</c:v>
                </c:pt>
                <c:pt idx="12">
                  <c:v>0.16285237193894569</c:v>
                </c:pt>
                <c:pt idx="13">
                  <c:v>0.17828783823832556</c:v>
                </c:pt>
                <c:pt idx="14">
                  <c:v>0.15321624770488998</c:v>
                </c:pt>
                <c:pt idx="15">
                  <c:v>0.17111512120738012</c:v>
                </c:pt>
                <c:pt idx="16">
                  <c:v>0.1870647075877882</c:v>
                </c:pt>
                <c:pt idx="17">
                  <c:v>0.18497459491656176</c:v>
                </c:pt>
                <c:pt idx="18">
                  <c:v>0.18693077998862398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08-493C-A5C2-EBE3626BA781}"/>
            </c:ext>
          </c:extLst>
        </c:ser>
        <c:ser>
          <c:idx val="1"/>
          <c:order val="1"/>
          <c:tx>
            <c:strRef>
              <c:f>'7. Extra fig &amp; tab 4'!$S$18</c:f>
              <c:strCache>
                <c:ptCount val="1"/>
                <c:pt idx="0">
                  <c:v>Fristående skolor</c:v>
                </c:pt>
              </c:strCache>
            </c:strRef>
          </c:tx>
          <c:marker>
            <c:symbol val="diamond"/>
            <c:size val="7"/>
          </c:marker>
          <c:cat>
            <c:numRef>
              <c:f>'7. Extra fig &amp; tab 4'!$T$15:$AL$15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'7. Extra fig &amp; tab 4'!$T$18:$AL$18</c:f>
              <c:numCache>
                <c:formatCode>0.0%</c:formatCode>
                <c:ptCount val="19"/>
                <c:pt idx="0">
                  <c:v>0.35268583829898803</c:v>
                </c:pt>
                <c:pt idx="1">
                  <c:v>0.39662670527053762</c:v>
                </c:pt>
                <c:pt idx="2">
                  <c:v>0.38146608986799985</c:v>
                </c:pt>
                <c:pt idx="3">
                  <c:v>0.41626564867051224</c:v>
                </c:pt>
                <c:pt idx="4">
                  <c:v>0.39052763994530831</c:v>
                </c:pt>
                <c:pt idx="5">
                  <c:v>0.34729898501104917</c:v>
                </c:pt>
                <c:pt idx="6">
                  <c:v>0.37598309047436623</c:v>
                </c:pt>
                <c:pt idx="7">
                  <c:v>0.38610106835676383</c:v>
                </c:pt>
                <c:pt idx="8">
                  <c:v>0.37767911988600239</c:v>
                </c:pt>
                <c:pt idx="9">
                  <c:v>0.33190570457120788</c:v>
                </c:pt>
                <c:pt idx="10">
                  <c:v>0.37205518144442423</c:v>
                </c:pt>
                <c:pt idx="11">
                  <c:v>0.45895038539392086</c:v>
                </c:pt>
                <c:pt idx="12">
                  <c:v>0.45231511388262302</c:v>
                </c:pt>
                <c:pt idx="13">
                  <c:v>0.42384216563985011</c:v>
                </c:pt>
                <c:pt idx="14">
                  <c:v>0.38248480807524898</c:v>
                </c:pt>
                <c:pt idx="15">
                  <c:v>0.41673841023430058</c:v>
                </c:pt>
                <c:pt idx="16">
                  <c:v>0.43646003714097475</c:v>
                </c:pt>
                <c:pt idx="17">
                  <c:v>0.44187983590279029</c:v>
                </c:pt>
                <c:pt idx="18">
                  <c:v>0.43766960408580696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08-493C-A5C2-EBE3626BA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031808"/>
        <c:axId val="237033344"/>
      </c:lineChart>
      <c:catAx>
        <c:axId val="23703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7033344"/>
        <c:crosses val="autoZero"/>
        <c:auto val="1"/>
        <c:lblAlgn val="ctr"/>
        <c:lblOffset val="100"/>
        <c:noMultiLvlLbl val="0"/>
      </c:catAx>
      <c:valAx>
        <c:axId val="237033344"/>
        <c:scaling>
          <c:orientation val="minMax"/>
          <c:max val="0.5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237031808"/>
        <c:crosses val="autoZero"/>
        <c:crossBetween val="between"/>
        <c:majorUnit val="5.000000000000001E-2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'7. Extra fig &amp; tab 4'!$S$85</c:f>
              <c:strCache>
                <c:ptCount val="1"/>
                <c:pt idx="0">
                  <c:v>bortfall klassuppgift</c:v>
                </c:pt>
              </c:strCache>
            </c:strRef>
          </c:tx>
          <c:marker>
            <c:symbol val="diamond"/>
            <c:size val="7"/>
          </c:marker>
          <c:cat>
            <c:numRef>
              <c:f>'7. Extra fig &amp; tab 4'!$T$84:$AF$84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'7. Extra fig &amp; tab 4'!$T$85:$AF$85</c:f>
              <c:numCache>
                <c:formatCode>0.0%</c:formatCode>
                <c:ptCount val="13"/>
                <c:pt idx="0">
                  <c:v>1.2174679431790689E-2</c:v>
                </c:pt>
                <c:pt idx="1">
                  <c:v>1.3096006640228719E-2</c:v>
                </c:pt>
                <c:pt idx="2">
                  <c:v>1.1972094281236825E-2</c:v>
                </c:pt>
                <c:pt idx="3">
                  <c:v>1.3733273577053588E-2</c:v>
                </c:pt>
                <c:pt idx="4">
                  <c:v>1.2870746747692634E-2</c:v>
                </c:pt>
                <c:pt idx="5">
                  <c:v>1.4186252584497237E-2</c:v>
                </c:pt>
                <c:pt idx="6">
                  <c:v>1.2778517376681614E-2</c:v>
                </c:pt>
                <c:pt idx="7">
                  <c:v>1.2771655165310536E-2</c:v>
                </c:pt>
                <c:pt idx="8">
                  <c:v>9.9040544722995977E-3</c:v>
                </c:pt>
                <c:pt idx="9">
                  <c:v>4.5419487531065212E-3</c:v>
                </c:pt>
                <c:pt idx="10">
                  <c:v>2.9354812129202372E-3</c:v>
                </c:pt>
                <c:pt idx="11">
                  <c:v>2.1851981041098138E-3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60-4849-B2A3-08D523DEA5D9}"/>
            </c:ext>
          </c:extLst>
        </c:ser>
        <c:ser>
          <c:idx val="1"/>
          <c:order val="1"/>
          <c:tx>
            <c:strRef>
              <c:f>'7. Extra fig &amp; tab 4'!$S$86</c:f>
              <c:strCache>
                <c:ptCount val="1"/>
                <c:pt idx="0">
                  <c:v>bortfall magrpuppgift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'7. Extra fig &amp; tab 4'!$T$84:$AF$84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'7. Extra fig &amp; tab 4'!$T$86:$AF$86</c:f>
              <c:numCache>
                <c:formatCode>0.0%</c:formatCode>
                <c:ptCount val="13"/>
                <c:pt idx="0">
                  <c:v>7.9096533370200117E-2</c:v>
                </c:pt>
                <c:pt idx="1">
                  <c:v>6.9101976138774071E-2</c:v>
                </c:pt>
                <c:pt idx="2">
                  <c:v>6.3893595526175531E-2</c:v>
                </c:pt>
                <c:pt idx="3">
                  <c:v>2.9723413790895704E-2</c:v>
                </c:pt>
                <c:pt idx="4">
                  <c:v>5.4171180931744311E-3</c:v>
                </c:pt>
                <c:pt idx="5">
                  <c:v>9.9582260854888388E-3</c:v>
                </c:pt>
                <c:pt idx="6">
                  <c:v>8.2504204035874443E-3</c:v>
                </c:pt>
                <c:pt idx="7">
                  <c:v>8.3615015121864429E-3</c:v>
                </c:pt>
                <c:pt idx="8">
                  <c:v>6.359760785135931E-3</c:v>
                </c:pt>
                <c:pt idx="9">
                  <c:v>1.7032307824149457E-2</c:v>
                </c:pt>
                <c:pt idx="10">
                  <c:v>2.7057926829268289E-2</c:v>
                </c:pt>
                <c:pt idx="11">
                  <c:v>2.6868703449124894E-2</c:v>
                </c:pt>
                <c:pt idx="12">
                  <c:v>5.7537878787878791E-2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60-4849-B2A3-08D523DEA5D9}"/>
            </c:ext>
          </c:extLst>
        </c:ser>
        <c:ser>
          <c:idx val="2"/>
          <c:order val="2"/>
          <c:tx>
            <c:strRef>
              <c:f>'7. Extra fig &amp; tab 4'!$S$87</c:f>
              <c:strCache>
                <c:ptCount val="1"/>
                <c:pt idx="0">
                  <c:v>bortfall engrpuppgift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diamond"/>
            <c:size val="7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numRef>
              <c:f>'7. Extra fig &amp; tab 4'!$T$84:$AF$84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'7. Extra fig &amp; tab 4'!$T$87:$AF$87</c:f>
              <c:numCache>
                <c:formatCode>0.0%</c:formatCode>
                <c:ptCount val="13"/>
                <c:pt idx="0">
                  <c:v>6.2247260913144163E-2</c:v>
                </c:pt>
                <c:pt idx="1">
                  <c:v>5.5637067903045956E-2</c:v>
                </c:pt>
                <c:pt idx="2">
                  <c:v>5.067258509732795E-2</c:v>
                </c:pt>
                <c:pt idx="3">
                  <c:v>1.5189832895831999E-2</c:v>
                </c:pt>
                <c:pt idx="4">
                  <c:v>5.7755439519709354E-3</c:v>
                </c:pt>
                <c:pt idx="5">
                  <c:v>1.3215747499894509E-2</c:v>
                </c:pt>
                <c:pt idx="6">
                  <c:v>9.2050868834080719E-3</c:v>
                </c:pt>
                <c:pt idx="7">
                  <c:v>1.1030065824586372E-2</c:v>
                </c:pt>
                <c:pt idx="8">
                  <c:v>7.3980890765866954E-3</c:v>
                </c:pt>
                <c:pt idx="9">
                  <c:v>2.1188619418973348E-2</c:v>
                </c:pt>
                <c:pt idx="10">
                  <c:v>2.9777109426499672E-2</c:v>
                </c:pt>
                <c:pt idx="11">
                  <c:v>2.8540944251800478E-2</c:v>
                </c:pt>
                <c:pt idx="12">
                  <c:v>5.7537878787878791E-2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60-4849-B2A3-08D523DEA5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970944"/>
        <c:axId val="197972736"/>
      </c:lineChart>
      <c:catAx>
        <c:axId val="19797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7972736"/>
        <c:crosses val="autoZero"/>
        <c:auto val="1"/>
        <c:lblAlgn val="ctr"/>
        <c:lblOffset val="100"/>
        <c:noMultiLvlLbl val="0"/>
      </c:catAx>
      <c:valAx>
        <c:axId val="197972736"/>
        <c:scaling>
          <c:orientation val="minMax"/>
          <c:max val="0.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9797094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'1. Figurer till huvudtext'!$S$231</c:f>
              <c:strCache>
                <c:ptCount val="1"/>
                <c:pt idx="0">
                  <c:v>M(0)</c:v>
                </c:pt>
              </c:strCache>
            </c:strRef>
          </c:tx>
          <c:cat>
            <c:numRef>
              <c:f>'1. Figurer till huvudtext'!$T$230:$AL$230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'1. Figurer till huvudtext'!$T$231:$AL$231</c:f>
              <c:numCache>
                <c:formatCode>0.0%</c:formatCode>
                <c:ptCount val="19"/>
                <c:pt idx="0">
                  <c:v>5.8219070133963755E-2</c:v>
                </c:pt>
                <c:pt idx="1">
                  <c:v>6.4042790831121715E-2</c:v>
                </c:pt>
                <c:pt idx="2">
                  <c:v>6.9551919253708516E-2</c:v>
                </c:pt>
                <c:pt idx="3">
                  <c:v>7.2032571249608518E-2</c:v>
                </c:pt>
                <c:pt idx="4">
                  <c:v>8.1610224682513832E-2</c:v>
                </c:pt>
                <c:pt idx="5">
                  <c:v>7.8075191013510084E-2</c:v>
                </c:pt>
                <c:pt idx="6">
                  <c:v>8.2056006641423859E-2</c:v>
                </c:pt>
                <c:pt idx="7">
                  <c:v>8.5389935896786742E-2</c:v>
                </c:pt>
                <c:pt idx="8">
                  <c:v>7.9392012029708511E-2</c:v>
                </c:pt>
                <c:pt idx="9">
                  <c:v>8.3066375563671982E-2</c:v>
                </c:pt>
                <c:pt idx="10">
                  <c:v>8.5952999406868069E-2</c:v>
                </c:pt>
                <c:pt idx="11">
                  <c:v>0.1021743828272122</c:v>
                </c:pt>
                <c:pt idx="12">
                  <c:v>0.10196062337768931</c:v>
                </c:pt>
                <c:pt idx="13">
                  <c:v>0.11135469595148337</c:v>
                </c:pt>
                <c:pt idx="14">
                  <c:v>0.11661909357865988</c:v>
                </c:pt>
                <c:pt idx="15">
                  <c:v>0.12024173676608038</c:v>
                </c:pt>
                <c:pt idx="16">
                  <c:v>0.12976899211806139</c:v>
                </c:pt>
                <c:pt idx="17">
                  <c:v>0.12783979844489815</c:v>
                </c:pt>
                <c:pt idx="18">
                  <c:v>0.13540650578904956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2F-4D0B-B04F-BE5CD36EF746}"/>
            </c:ext>
          </c:extLst>
        </c:ser>
        <c:ser>
          <c:idx val="1"/>
          <c:order val="1"/>
          <c:tx>
            <c:strRef>
              <c:f>'1. Figurer till huvudtext'!$S$232</c:f>
              <c:strCache>
                <c:ptCount val="1"/>
                <c:pt idx="0">
                  <c:v>M(A)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'1. Figurer till huvudtext'!$T$230:$AL$230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'1. Figurer till huvudtext'!$T$232:$AL$232</c:f>
              <c:numCache>
                <c:formatCode>0.0%</c:formatCode>
                <c:ptCount val="19"/>
                <c:pt idx="0">
                  <c:v>5.5670311412469975E-2</c:v>
                </c:pt>
                <c:pt idx="1">
                  <c:v>5.8673216508244204E-2</c:v>
                </c:pt>
                <c:pt idx="2">
                  <c:v>6.2602530084666458E-2</c:v>
                </c:pt>
                <c:pt idx="3">
                  <c:v>6.4314789687924007E-2</c:v>
                </c:pt>
                <c:pt idx="4">
                  <c:v>7.4130418246818874E-2</c:v>
                </c:pt>
                <c:pt idx="5">
                  <c:v>7.2054506656267933E-2</c:v>
                </c:pt>
                <c:pt idx="6">
                  <c:v>7.3935152277325167E-2</c:v>
                </c:pt>
                <c:pt idx="7">
                  <c:v>7.8157665505226473E-2</c:v>
                </c:pt>
                <c:pt idx="8">
                  <c:v>7.314716185497952E-2</c:v>
                </c:pt>
                <c:pt idx="9">
                  <c:v>7.6880561543138229E-2</c:v>
                </c:pt>
                <c:pt idx="10">
                  <c:v>7.9481722861386356E-2</c:v>
                </c:pt>
                <c:pt idx="11">
                  <c:v>9.0380519904898204E-2</c:v>
                </c:pt>
                <c:pt idx="12">
                  <c:v>9.1777534950264167E-2</c:v>
                </c:pt>
                <c:pt idx="13">
                  <c:v>9.9508075203845539E-2</c:v>
                </c:pt>
                <c:pt idx="14">
                  <c:v>0.10172698500068805</c:v>
                </c:pt>
                <c:pt idx="15">
                  <c:v>0.10414521873927604</c:v>
                </c:pt>
                <c:pt idx="16">
                  <c:v>0.11297661082016161</c:v>
                </c:pt>
                <c:pt idx="17">
                  <c:v>0.10931418436222101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2F-4D0B-B04F-BE5CD36EF746}"/>
            </c:ext>
          </c:extLst>
        </c:ser>
        <c:ser>
          <c:idx val="2"/>
          <c:order val="2"/>
          <c:tx>
            <c:strRef>
              <c:f>'1. Figurer till huvudtext'!$S$233</c:f>
              <c:strCache>
                <c:ptCount val="1"/>
                <c:pt idx="0">
                  <c:v>M(AB)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diamond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'1. Figurer till huvudtext'!$T$230:$AL$230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'1. Figurer till huvudtext'!$T$233:$AL$233</c:f>
              <c:numCache>
                <c:formatCode>0.0%</c:formatCode>
                <c:ptCount val="19"/>
                <c:pt idx="0">
                  <c:v>3.7158012660448915E-2</c:v>
                </c:pt>
                <c:pt idx="1">
                  <c:v>3.5838427424187941E-2</c:v>
                </c:pt>
                <c:pt idx="2">
                  <c:v>3.8983390034020411E-2</c:v>
                </c:pt>
                <c:pt idx="3">
                  <c:v>3.6134431313833482E-2</c:v>
                </c:pt>
                <c:pt idx="4">
                  <c:v>4.2967861110739282E-2</c:v>
                </c:pt>
                <c:pt idx="5">
                  <c:v>4.0642734679230734E-2</c:v>
                </c:pt>
                <c:pt idx="6">
                  <c:v>3.7348045380173889E-2</c:v>
                </c:pt>
                <c:pt idx="7">
                  <c:v>3.7076811555293042E-2</c:v>
                </c:pt>
                <c:pt idx="8">
                  <c:v>3.8653198653198655E-2</c:v>
                </c:pt>
                <c:pt idx="9">
                  <c:v>3.8396601492293451E-2</c:v>
                </c:pt>
                <c:pt idx="10">
                  <c:v>3.8753955533637446E-2</c:v>
                </c:pt>
                <c:pt idx="11">
                  <c:v>4.1918354732672157E-2</c:v>
                </c:pt>
                <c:pt idx="12">
                  <c:v>4.3973186053374927E-2</c:v>
                </c:pt>
                <c:pt idx="13">
                  <c:v>4.6745186543479797E-2</c:v>
                </c:pt>
                <c:pt idx="14">
                  <c:v>5.0376715272008481E-2</c:v>
                </c:pt>
                <c:pt idx="15">
                  <c:v>5.4142108224980001E-2</c:v>
                </c:pt>
                <c:pt idx="16">
                  <c:v>5.9561501300631731E-2</c:v>
                </c:pt>
                <c:pt idx="17">
                  <c:v>5.5219294161467557E-2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92F-4D0B-B04F-BE5CD36EF7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701632"/>
        <c:axId val="245707520"/>
        <c:extLst/>
      </c:lineChart>
      <c:catAx>
        <c:axId val="245701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5707520"/>
        <c:crosses val="autoZero"/>
        <c:auto val="1"/>
        <c:lblAlgn val="ctr"/>
        <c:lblOffset val="100"/>
        <c:noMultiLvlLbl val="0"/>
      </c:catAx>
      <c:valAx>
        <c:axId val="245707520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245701632"/>
        <c:crosses val="autoZero"/>
        <c:crossBetween val="between"/>
        <c:majorUnit val="1.0000000000000002E-2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'[1]skoleffekt alt presentation'!$BL$6</c:f>
              <c:strCache>
                <c:ptCount val="1"/>
                <c:pt idx="0">
                  <c:v>Låsocio-elev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'[1]skoleffekt alt presentation'!$BM$5:$CD$5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'[1]skoleffekt alt presentation'!$BM$6:$CD$6</c:f>
              <c:numCache>
                <c:formatCode>General</c:formatCode>
                <c:ptCount val="18"/>
                <c:pt idx="0">
                  <c:v>-1.031444310667945E-2</c:v>
                </c:pt>
                <c:pt idx="1">
                  <c:v>7.5738900181066382E-2</c:v>
                </c:pt>
                <c:pt idx="2">
                  <c:v>0.1104359230247387</c:v>
                </c:pt>
                <c:pt idx="3">
                  <c:v>9.1972363574282789E-2</c:v>
                </c:pt>
                <c:pt idx="4">
                  <c:v>0.18737174767009113</c:v>
                </c:pt>
                <c:pt idx="5">
                  <c:v>0.13678406653931652</c:v>
                </c:pt>
                <c:pt idx="6">
                  <c:v>0.16557733198030977</c:v>
                </c:pt>
                <c:pt idx="7">
                  <c:v>0.21633573415122748</c:v>
                </c:pt>
                <c:pt idx="8">
                  <c:v>0.23860529594899504</c:v>
                </c:pt>
                <c:pt idx="9">
                  <c:v>0.18742902505235981</c:v>
                </c:pt>
                <c:pt idx="10">
                  <c:v>0.20408911021092152</c:v>
                </c:pt>
                <c:pt idx="11">
                  <c:v>0.30003157860232371</c:v>
                </c:pt>
                <c:pt idx="12">
                  <c:v>0.32125320964796983</c:v>
                </c:pt>
                <c:pt idx="13">
                  <c:v>0.30580367012513809</c:v>
                </c:pt>
                <c:pt idx="14">
                  <c:v>0.3665765305812767</c:v>
                </c:pt>
                <c:pt idx="15">
                  <c:v>0.40433072108997326</c:v>
                </c:pt>
                <c:pt idx="16">
                  <c:v>0.39198409390840344</c:v>
                </c:pt>
                <c:pt idx="17">
                  <c:v>0.41491987232661204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F0-4306-A1B3-DA75A9FD16ED}"/>
            </c:ext>
          </c:extLst>
        </c:ser>
        <c:ser>
          <c:idx val="1"/>
          <c:order val="1"/>
          <c:tx>
            <c:strRef>
              <c:f>'[1]skoleffekt alt presentation'!$BL$7</c:f>
              <c:strCache>
                <c:ptCount val="1"/>
                <c:pt idx="0">
                  <c:v>Medelsocio-elev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'[1]skoleffekt alt presentation'!$BM$5:$CD$5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'[1]skoleffekt alt presentation'!$BM$7:$CD$7</c:f>
              <c:numCache>
                <c:formatCode>General</c:formatCode>
                <c:ptCount val="18"/>
                <c:pt idx="0">
                  <c:v>1.3517570864039548E-2</c:v>
                </c:pt>
                <c:pt idx="1">
                  <c:v>5.475887663599651E-2</c:v>
                </c:pt>
                <c:pt idx="2">
                  <c:v>5.9457416323025938E-2</c:v>
                </c:pt>
                <c:pt idx="3">
                  <c:v>9.1676849704536365E-2</c:v>
                </c:pt>
                <c:pt idx="4">
                  <c:v>0.14215197863665674</c:v>
                </c:pt>
                <c:pt idx="5">
                  <c:v>0.12301255865601933</c:v>
                </c:pt>
                <c:pt idx="6">
                  <c:v>0.15391831160437072</c:v>
                </c:pt>
                <c:pt idx="7">
                  <c:v>0.16202837796323083</c:v>
                </c:pt>
                <c:pt idx="8">
                  <c:v>0.15824746087442421</c:v>
                </c:pt>
                <c:pt idx="9">
                  <c:v>0.16083469449042342</c:v>
                </c:pt>
                <c:pt idx="10">
                  <c:v>0.17602181835994296</c:v>
                </c:pt>
                <c:pt idx="11">
                  <c:v>0.19555924895739513</c:v>
                </c:pt>
                <c:pt idx="12">
                  <c:v>0.2036750792715977</c:v>
                </c:pt>
                <c:pt idx="13">
                  <c:v>0.22040277365481137</c:v>
                </c:pt>
                <c:pt idx="14">
                  <c:v>0.23962678995601039</c:v>
                </c:pt>
                <c:pt idx="15">
                  <c:v>0.21572455760531078</c:v>
                </c:pt>
                <c:pt idx="16">
                  <c:v>0.25894124763189952</c:v>
                </c:pt>
                <c:pt idx="17">
                  <c:v>0.257550070866846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F0-4306-A1B3-DA75A9FD16ED}"/>
            </c:ext>
          </c:extLst>
        </c:ser>
        <c:ser>
          <c:idx val="2"/>
          <c:order val="2"/>
          <c:tx>
            <c:strRef>
              <c:f>'[1]skoleffekt alt presentation'!$BL$8</c:f>
              <c:strCache>
                <c:ptCount val="1"/>
                <c:pt idx="0">
                  <c:v>Högsocio-elev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'[1]skoleffekt alt presentation'!$BM$5:$CD$5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'[1]skoleffekt alt presentation'!$BM$8:$CD$8</c:f>
              <c:numCache>
                <c:formatCode>General</c:formatCode>
                <c:ptCount val="18"/>
                <c:pt idx="0">
                  <c:v>3.7065397845203574E-2</c:v>
                </c:pt>
                <c:pt idx="1">
                  <c:v>8.914627930675012E-2</c:v>
                </c:pt>
                <c:pt idx="2">
                  <c:v>7.9247346242288796E-2</c:v>
                </c:pt>
                <c:pt idx="3">
                  <c:v>7.1202639961703285E-2</c:v>
                </c:pt>
                <c:pt idx="4">
                  <c:v>0.15285248871442636</c:v>
                </c:pt>
                <c:pt idx="5">
                  <c:v>0.13293195405716762</c:v>
                </c:pt>
                <c:pt idx="6">
                  <c:v>0.14561715208963588</c:v>
                </c:pt>
                <c:pt idx="7">
                  <c:v>0.13552285931636188</c:v>
                </c:pt>
                <c:pt idx="8">
                  <c:v>0.1409016145104236</c:v>
                </c:pt>
                <c:pt idx="9">
                  <c:v>0.12195737870887546</c:v>
                </c:pt>
                <c:pt idx="10">
                  <c:v>0.15888113201269594</c:v>
                </c:pt>
                <c:pt idx="11">
                  <c:v>0.21293952877993599</c:v>
                </c:pt>
                <c:pt idx="12">
                  <c:v>0.18687880681758923</c:v>
                </c:pt>
                <c:pt idx="13">
                  <c:v>0.21235813686938715</c:v>
                </c:pt>
                <c:pt idx="14">
                  <c:v>0.22577486582956513</c:v>
                </c:pt>
                <c:pt idx="15">
                  <c:v>0.16716374474496498</c:v>
                </c:pt>
                <c:pt idx="16">
                  <c:v>0.19113580676255471</c:v>
                </c:pt>
                <c:pt idx="17">
                  <c:v>0.19390773767287939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F0-4306-A1B3-DA75A9FD1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798616"/>
        <c:axId val="369804520"/>
      </c:lineChart>
      <c:catAx>
        <c:axId val="369798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69804520"/>
        <c:crosses val="autoZero"/>
        <c:auto val="1"/>
        <c:lblAlgn val="ctr"/>
        <c:lblOffset val="100"/>
        <c:noMultiLvlLbl val="0"/>
      </c:catAx>
      <c:valAx>
        <c:axId val="369804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69798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'1. Figurer till huvudtext'!$S$266</c:f>
              <c:strCache>
                <c:ptCount val="1"/>
                <c:pt idx="0">
                  <c:v>Andel av ökningen i mellanskolvariation som kan förklaras av en förändrad elevsammansättning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 Figurer till huvudtext'!$T$265:$V$265</c:f>
              <c:strCache>
                <c:ptCount val="3"/>
                <c:pt idx="0">
                  <c:v>2000-2015</c:v>
                </c:pt>
                <c:pt idx="1">
                  <c:v>2000-2010</c:v>
                </c:pt>
                <c:pt idx="2">
                  <c:v>2010-2015</c:v>
                </c:pt>
              </c:strCache>
            </c:strRef>
          </c:cat>
          <c:val>
            <c:numRef>
              <c:f>'1. Figurer till huvudtext'!$T$266:$V$266</c:f>
              <c:numCache>
                <c:formatCode>0%</c:formatCode>
                <c:ptCount val="3"/>
                <c:pt idx="0">
                  <c:v>0.72145316740394894</c:v>
                </c:pt>
                <c:pt idx="1">
                  <c:v>0.84603531198699422</c:v>
                </c:pt>
                <c:pt idx="2">
                  <c:v>0.56543792146054828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BB-4816-8915-910880EC411D}"/>
            </c:ext>
          </c:extLst>
        </c:ser>
        <c:ser>
          <c:idx val="1"/>
          <c:order val="1"/>
          <c:tx>
            <c:strRef>
              <c:f>'1. Figurer till huvudtext'!$S$267</c:f>
              <c:strCache>
                <c:ptCount val="1"/>
                <c:pt idx="0">
                  <c:v>Andel av ökningen i mellanskolvariation som är oförklarad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 Figurer till huvudtext'!$T$265:$V$265</c:f>
              <c:strCache>
                <c:ptCount val="3"/>
                <c:pt idx="0">
                  <c:v>2000-2015</c:v>
                </c:pt>
                <c:pt idx="1">
                  <c:v>2000-2010</c:v>
                </c:pt>
                <c:pt idx="2">
                  <c:v>2010-2015</c:v>
                </c:pt>
              </c:strCache>
            </c:strRef>
          </c:cat>
          <c:val>
            <c:numRef>
              <c:f>'1. Figurer till huvudtext'!$T$267:$V$267</c:f>
              <c:numCache>
                <c:formatCode>0%</c:formatCode>
                <c:ptCount val="3"/>
                <c:pt idx="0">
                  <c:v>0.27854683259605106</c:v>
                </c:pt>
                <c:pt idx="1">
                  <c:v>0.15396468801300578</c:v>
                </c:pt>
                <c:pt idx="2">
                  <c:v>0.43456207853945172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BB-4816-8915-910880EC41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06199640"/>
        <c:axId val="706198984"/>
      </c:barChart>
      <c:catAx>
        <c:axId val="706199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06198984"/>
        <c:crosses val="autoZero"/>
        <c:auto val="1"/>
        <c:lblAlgn val="ctr"/>
        <c:lblOffset val="100"/>
        <c:noMultiLvlLbl val="0"/>
      </c:catAx>
      <c:valAx>
        <c:axId val="706198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06199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'1. Figurer till huvudtext'!$S$307</c:f>
              <c:strCache>
                <c:ptCount val="1"/>
                <c:pt idx="0">
                  <c:v>elevgrupp A (mest fördelaktig socioekonomisk bakgrund)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diamond"/>
            <c:size val="8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'1. Figurer till huvudtext'!$T$306:$V$306</c:f>
              <c:strCache>
                <c:ptCount val="3"/>
                <c:pt idx="0">
                  <c:v>C-skola</c:v>
                </c:pt>
                <c:pt idx="1">
                  <c:v>B-skola</c:v>
                </c:pt>
                <c:pt idx="2">
                  <c:v>A-skola</c:v>
                </c:pt>
              </c:strCache>
            </c:strRef>
          </c:cat>
          <c:val>
            <c:numRef>
              <c:f>'1. Figurer till huvudtext'!$T$307:$V$307</c:f>
              <c:numCache>
                <c:formatCode>0</c:formatCode>
                <c:ptCount val="3"/>
                <c:pt idx="0">
                  <c:v>233.64964925954837</c:v>
                </c:pt>
                <c:pt idx="1">
                  <c:v>234.84059169423008</c:v>
                </c:pt>
                <c:pt idx="2">
                  <c:v>239.71438771867153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01-4867-90F0-DF4B55564195}"/>
            </c:ext>
          </c:extLst>
        </c:ser>
        <c:ser>
          <c:idx val="1"/>
          <c:order val="1"/>
          <c:tx>
            <c:strRef>
              <c:f>'1. Figurer till huvudtext'!$S$308</c:f>
              <c:strCache>
                <c:ptCount val="1"/>
                <c:pt idx="0">
                  <c:v>elevgrupp B (genomsnittlig socioekonomisk bakgrund)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'1. Figurer till huvudtext'!$T$306:$V$306</c:f>
              <c:strCache>
                <c:ptCount val="3"/>
                <c:pt idx="0">
                  <c:v>C-skola</c:v>
                </c:pt>
                <c:pt idx="1">
                  <c:v>B-skola</c:v>
                </c:pt>
                <c:pt idx="2">
                  <c:v>A-skola</c:v>
                </c:pt>
              </c:strCache>
            </c:strRef>
          </c:cat>
          <c:val>
            <c:numRef>
              <c:f>'1. Figurer till huvudtext'!$T$308:$V$308</c:f>
              <c:numCache>
                <c:formatCode>0</c:formatCode>
                <c:ptCount val="3"/>
                <c:pt idx="0">
                  <c:v>198.81687832855346</c:v>
                </c:pt>
                <c:pt idx="1">
                  <c:v>199.87181903864067</c:v>
                </c:pt>
                <c:pt idx="2">
                  <c:v>204.38321202382062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01-4867-90F0-DF4B55564195}"/>
            </c:ext>
          </c:extLst>
        </c:ser>
        <c:ser>
          <c:idx val="2"/>
          <c:order val="2"/>
          <c:tx>
            <c:strRef>
              <c:f>'1. Figurer till huvudtext'!$S$309</c:f>
              <c:strCache>
                <c:ptCount val="1"/>
                <c:pt idx="0">
                  <c:v>elevgrupp C (minst fördelaktig socioekonomisk bakgrund)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strRef>
              <c:f>'1. Figurer till huvudtext'!$T$306:$V$306</c:f>
              <c:strCache>
                <c:ptCount val="3"/>
                <c:pt idx="0">
                  <c:v>C-skola</c:v>
                </c:pt>
                <c:pt idx="1">
                  <c:v>B-skola</c:v>
                </c:pt>
                <c:pt idx="2">
                  <c:v>A-skola</c:v>
                </c:pt>
              </c:strCache>
            </c:strRef>
          </c:cat>
          <c:val>
            <c:numRef>
              <c:f>'1. Figurer till huvudtext'!$T$309:$V$309</c:f>
              <c:numCache>
                <c:formatCode>0</c:formatCode>
                <c:ptCount val="3"/>
                <c:pt idx="0">
                  <c:v>163.31220204888925</c:v>
                </c:pt>
                <c:pt idx="1">
                  <c:v>167.23238368172582</c:v>
                </c:pt>
                <c:pt idx="2">
                  <c:v>172.96485841009888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F18-462F-9F3D-546593795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031808"/>
        <c:axId val="237033344"/>
      </c:lineChart>
      <c:catAx>
        <c:axId val="23703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7033344"/>
        <c:crosses val="autoZero"/>
        <c:auto val="1"/>
        <c:lblAlgn val="ctr"/>
        <c:lblOffset val="100"/>
        <c:noMultiLvlLbl val="0"/>
      </c:catAx>
      <c:valAx>
        <c:axId val="237033344"/>
        <c:scaling>
          <c:orientation val="minMax"/>
          <c:max val="270"/>
          <c:min val="15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37031808"/>
        <c:crosses val="autoZero"/>
        <c:crossBetween val="between"/>
        <c:majorUnit val="1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9.xml"/><Relationship Id="rId13" Type="http://schemas.openxmlformats.org/officeDocument/2006/relationships/chart" Target="../charts/chart24.xml"/><Relationship Id="rId18" Type="http://schemas.openxmlformats.org/officeDocument/2006/relationships/chart" Target="../charts/chart29.xml"/><Relationship Id="rId26" Type="http://schemas.openxmlformats.org/officeDocument/2006/relationships/chart" Target="../charts/chart37.xml"/><Relationship Id="rId3" Type="http://schemas.openxmlformats.org/officeDocument/2006/relationships/chart" Target="../charts/chart14.xml"/><Relationship Id="rId21" Type="http://schemas.openxmlformats.org/officeDocument/2006/relationships/chart" Target="../charts/chart32.xml"/><Relationship Id="rId7" Type="http://schemas.openxmlformats.org/officeDocument/2006/relationships/chart" Target="../charts/chart18.xml"/><Relationship Id="rId12" Type="http://schemas.openxmlformats.org/officeDocument/2006/relationships/chart" Target="../charts/chart23.xml"/><Relationship Id="rId17" Type="http://schemas.openxmlformats.org/officeDocument/2006/relationships/chart" Target="../charts/chart28.xml"/><Relationship Id="rId25" Type="http://schemas.openxmlformats.org/officeDocument/2006/relationships/chart" Target="../charts/chart36.xml"/><Relationship Id="rId2" Type="http://schemas.openxmlformats.org/officeDocument/2006/relationships/chart" Target="../charts/chart13.xml"/><Relationship Id="rId16" Type="http://schemas.openxmlformats.org/officeDocument/2006/relationships/chart" Target="../charts/chart27.xml"/><Relationship Id="rId20" Type="http://schemas.openxmlformats.org/officeDocument/2006/relationships/chart" Target="../charts/chart31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11" Type="http://schemas.openxmlformats.org/officeDocument/2006/relationships/chart" Target="../charts/chart22.xml"/><Relationship Id="rId24" Type="http://schemas.openxmlformats.org/officeDocument/2006/relationships/chart" Target="../charts/chart35.xml"/><Relationship Id="rId5" Type="http://schemas.openxmlformats.org/officeDocument/2006/relationships/chart" Target="../charts/chart16.xml"/><Relationship Id="rId15" Type="http://schemas.openxmlformats.org/officeDocument/2006/relationships/chart" Target="../charts/chart26.xml"/><Relationship Id="rId23" Type="http://schemas.openxmlformats.org/officeDocument/2006/relationships/chart" Target="../charts/chart34.xml"/><Relationship Id="rId28" Type="http://schemas.openxmlformats.org/officeDocument/2006/relationships/chart" Target="../charts/chart39.xml"/><Relationship Id="rId10" Type="http://schemas.openxmlformats.org/officeDocument/2006/relationships/chart" Target="../charts/chart21.xml"/><Relationship Id="rId19" Type="http://schemas.openxmlformats.org/officeDocument/2006/relationships/chart" Target="../charts/chart30.xml"/><Relationship Id="rId4" Type="http://schemas.openxmlformats.org/officeDocument/2006/relationships/chart" Target="../charts/chart15.xml"/><Relationship Id="rId9" Type="http://schemas.openxmlformats.org/officeDocument/2006/relationships/chart" Target="../charts/chart20.xml"/><Relationship Id="rId14" Type="http://schemas.openxmlformats.org/officeDocument/2006/relationships/chart" Target="../charts/chart25.xml"/><Relationship Id="rId22" Type="http://schemas.openxmlformats.org/officeDocument/2006/relationships/chart" Target="../charts/chart33.xml"/><Relationship Id="rId27" Type="http://schemas.openxmlformats.org/officeDocument/2006/relationships/chart" Target="../charts/chart3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4" Type="http://schemas.openxmlformats.org/officeDocument/2006/relationships/chart" Target="../charts/chart43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1.xml"/><Relationship Id="rId13" Type="http://schemas.openxmlformats.org/officeDocument/2006/relationships/chart" Target="../charts/chart56.xml"/><Relationship Id="rId18" Type="http://schemas.openxmlformats.org/officeDocument/2006/relationships/chart" Target="../charts/chart61.xml"/><Relationship Id="rId3" Type="http://schemas.openxmlformats.org/officeDocument/2006/relationships/chart" Target="../charts/chart46.xml"/><Relationship Id="rId21" Type="http://schemas.openxmlformats.org/officeDocument/2006/relationships/chart" Target="../charts/chart64.xml"/><Relationship Id="rId7" Type="http://schemas.openxmlformats.org/officeDocument/2006/relationships/chart" Target="../charts/chart50.xml"/><Relationship Id="rId12" Type="http://schemas.openxmlformats.org/officeDocument/2006/relationships/chart" Target="../charts/chart55.xml"/><Relationship Id="rId17" Type="http://schemas.openxmlformats.org/officeDocument/2006/relationships/chart" Target="../charts/chart60.xml"/><Relationship Id="rId2" Type="http://schemas.openxmlformats.org/officeDocument/2006/relationships/chart" Target="../charts/chart45.xml"/><Relationship Id="rId16" Type="http://schemas.openxmlformats.org/officeDocument/2006/relationships/chart" Target="../charts/chart59.xml"/><Relationship Id="rId20" Type="http://schemas.openxmlformats.org/officeDocument/2006/relationships/chart" Target="../charts/chart63.xml"/><Relationship Id="rId1" Type="http://schemas.openxmlformats.org/officeDocument/2006/relationships/chart" Target="../charts/chart44.xml"/><Relationship Id="rId6" Type="http://schemas.openxmlformats.org/officeDocument/2006/relationships/chart" Target="../charts/chart49.xml"/><Relationship Id="rId11" Type="http://schemas.openxmlformats.org/officeDocument/2006/relationships/chart" Target="../charts/chart54.xml"/><Relationship Id="rId5" Type="http://schemas.openxmlformats.org/officeDocument/2006/relationships/chart" Target="../charts/chart48.xml"/><Relationship Id="rId15" Type="http://schemas.openxmlformats.org/officeDocument/2006/relationships/chart" Target="../charts/chart58.xml"/><Relationship Id="rId10" Type="http://schemas.openxmlformats.org/officeDocument/2006/relationships/chart" Target="../charts/chart53.xml"/><Relationship Id="rId19" Type="http://schemas.openxmlformats.org/officeDocument/2006/relationships/chart" Target="../charts/chart62.xml"/><Relationship Id="rId4" Type="http://schemas.openxmlformats.org/officeDocument/2006/relationships/chart" Target="../charts/chart47.xml"/><Relationship Id="rId9" Type="http://schemas.openxmlformats.org/officeDocument/2006/relationships/chart" Target="../charts/chart52.xml"/><Relationship Id="rId14" Type="http://schemas.openxmlformats.org/officeDocument/2006/relationships/chart" Target="../charts/chart57.xml"/><Relationship Id="rId22" Type="http://schemas.openxmlformats.org/officeDocument/2006/relationships/chart" Target="../charts/chart6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9.xml"/><Relationship Id="rId2" Type="http://schemas.openxmlformats.org/officeDocument/2006/relationships/chart" Target="../charts/chart68.xml"/><Relationship Id="rId1" Type="http://schemas.openxmlformats.org/officeDocument/2006/relationships/chart" Target="../charts/chart67.xml"/><Relationship Id="rId4" Type="http://schemas.openxmlformats.org/officeDocument/2006/relationships/chart" Target="../charts/chart7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41672</xdr:colOff>
      <xdr:row>43</xdr:row>
      <xdr:rowOff>33336</xdr:rowOff>
    </xdr:from>
    <xdr:to>
      <xdr:col>17</xdr:col>
      <xdr:colOff>0</xdr:colOff>
      <xdr:row>72</xdr:row>
      <xdr:rowOff>178593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B7F36D4C-1E48-4B0F-9559-4DDF82F2D7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29765</xdr:colOff>
      <xdr:row>7</xdr:row>
      <xdr:rowOff>21431</xdr:rowOff>
    </xdr:from>
    <xdr:to>
      <xdr:col>16</xdr:col>
      <xdr:colOff>595312</xdr:colOff>
      <xdr:row>36</xdr:row>
      <xdr:rowOff>166687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6CD76998-3FDB-4DFD-8916-2579BFA3BF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29765</xdr:colOff>
      <xdr:row>78</xdr:row>
      <xdr:rowOff>9523</xdr:rowOff>
    </xdr:from>
    <xdr:to>
      <xdr:col>16</xdr:col>
      <xdr:colOff>583406</xdr:colOff>
      <xdr:row>107</xdr:row>
      <xdr:rowOff>166686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3FBBA923-D68D-4E65-9F81-7752F6BFF8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29764</xdr:colOff>
      <xdr:row>115</xdr:row>
      <xdr:rowOff>9523</xdr:rowOff>
    </xdr:from>
    <xdr:to>
      <xdr:col>17</xdr:col>
      <xdr:colOff>11905</xdr:colOff>
      <xdr:row>144</xdr:row>
      <xdr:rowOff>166686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652622C0-54DC-47A9-BDCB-8ADDB59E68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17858</xdr:colOff>
      <xdr:row>152</xdr:row>
      <xdr:rowOff>9526</xdr:rowOff>
    </xdr:from>
    <xdr:to>
      <xdr:col>16</xdr:col>
      <xdr:colOff>607218</xdr:colOff>
      <xdr:row>181</xdr:row>
      <xdr:rowOff>119062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A9C0AF47-4EB6-4447-BD80-8C5D9301BF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17857</xdr:colOff>
      <xdr:row>189</xdr:row>
      <xdr:rowOff>9524</xdr:rowOff>
    </xdr:from>
    <xdr:to>
      <xdr:col>17</xdr:col>
      <xdr:colOff>0</xdr:colOff>
      <xdr:row>219</xdr:row>
      <xdr:rowOff>11905</xdr:rowOff>
    </xdr:to>
    <xdr:graphicFrame macro="">
      <xdr:nvGraphicFramePr>
        <xdr:cNvPr id="16" name="Diagram 15">
          <a:extLst>
            <a:ext uri="{FF2B5EF4-FFF2-40B4-BE49-F238E27FC236}">
              <a16:creationId xmlns:a16="http://schemas.microsoft.com/office/drawing/2014/main" id="{A33A6844-6114-41E5-88BA-5F41AD6EC8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29765</xdr:colOff>
      <xdr:row>226</xdr:row>
      <xdr:rowOff>9524</xdr:rowOff>
    </xdr:from>
    <xdr:to>
      <xdr:col>16</xdr:col>
      <xdr:colOff>583406</xdr:colOff>
      <xdr:row>255</xdr:row>
      <xdr:rowOff>178593</xdr:rowOff>
    </xdr:to>
    <xdr:graphicFrame macro="">
      <xdr:nvGraphicFramePr>
        <xdr:cNvPr id="18" name="Diagram 17">
          <a:extLst>
            <a:ext uri="{FF2B5EF4-FFF2-40B4-BE49-F238E27FC236}">
              <a16:creationId xmlns:a16="http://schemas.microsoft.com/office/drawing/2014/main" id="{44D376AB-1B96-4A80-B1DB-7B5B831C46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17858</xdr:colOff>
      <xdr:row>263</xdr:row>
      <xdr:rowOff>45244</xdr:rowOff>
    </xdr:from>
    <xdr:to>
      <xdr:col>17</xdr:col>
      <xdr:colOff>0</xdr:colOff>
      <xdr:row>293</xdr:row>
      <xdr:rowOff>0</xdr:rowOff>
    </xdr:to>
    <xdr:graphicFrame macro="">
      <xdr:nvGraphicFramePr>
        <xdr:cNvPr id="20" name="Diagram 19">
          <a:extLst>
            <a:ext uri="{FF2B5EF4-FFF2-40B4-BE49-F238E27FC236}">
              <a16:creationId xmlns:a16="http://schemas.microsoft.com/office/drawing/2014/main" id="{3D5B3949-0134-4478-B26A-05634156CE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29765</xdr:colOff>
      <xdr:row>300</xdr:row>
      <xdr:rowOff>188118</xdr:rowOff>
    </xdr:from>
    <xdr:to>
      <xdr:col>12</xdr:col>
      <xdr:colOff>607218</xdr:colOff>
      <xdr:row>325</xdr:row>
      <xdr:rowOff>142874</xdr:rowOff>
    </xdr:to>
    <xdr:graphicFrame macro="">
      <xdr:nvGraphicFramePr>
        <xdr:cNvPr id="27" name="Diagram 26" title="2000">
          <a:extLst>
            <a:ext uri="{FF2B5EF4-FFF2-40B4-BE49-F238E27FC236}">
              <a16:creationId xmlns:a16="http://schemas.microsoft.com/office/drawing/2014/main" id="{9E446C9B-0CA3-4C9C-B080-AB120C3AE3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17859</xdr:colOff>
      <xdr:row>328</xdr:row>
      <xdr:rowOff>9523</xdr:rowOff>
    </xdr:from>
    <xdr:to>
      <xdr:col>13</xdr:col>
      <xdr:colOff>0</xdr:colOff>
      <xdr:row>352</xdr:row>
      <xdr:rowOff>178592</xdr:rowOff>
    </xdr:to>
    <xdr:graphicFrame macro="">
      <xdr:nvGraphicFramePr>
        <xdr:cNvPr id="28" name="Diagram 27">
          <a:extLst>
            <a:ext uri="{FF2B5EF4-FFF2-40B4-BE49-F238E27FC236}">
              <a16:creationId xmlns:a16="http://schemas.microsoft.com/office/drawing/2014/main" id="{533C1A23-7381-4AC2-8809-D2F412FD51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5952</xdr:colOff>
      <xdr:row>360</xdr:row>
      <xdr:rowOff>33336</xdr:rowOff>
    </xdr:from>
    <xdr:to>
      <xdr:col>17</xdr:col>
      <xdr:colOff>11906</xdr:colOff>
      <xdr:row>389</xdr:row>
      <xdr:rowOff>190499</xdr:rowOff>
    </xdr:to>
    <xdr:graphicFrame macro="">
      <xdr:nvGraphicFramePr>
        <xdr:cNvPr id="30" name="Diagram 29">
          <a:extLst>
            <a:ext uri="{FF2B5EF4-FFF2-40B4-BE49-F238E27FC236}">
              <a16:creationId xmlns:a16="http://schemas.microsoft.com/office/drawing/2014/main" id="{6B179E43-61C7-4093-8A5F-9043897E40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17</xdr:col>
      <xdr:colOff>11906</xdr:colOff>
      <xdr:row>35</xdr:row>
      <xdr:rowOff>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02524BD-E6A1-4C9D-A4A7-3A0A967BFA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5952</xdr:colOff>
      <xdr:row>42</xdr:row>
      <xdr:rowOff>21430</xdr:rowOff>
    </xdr:from>
    <xdr:to>
      <xdr:col>17</xdr:col>
      <xdr:colOff>23811</xdr:colOff>
      <xdr:row>72</xdr:row>
      <xdr:rowOff>11905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8249759C-22FB-402C-90CC-1326AFE221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5953</xdr:colOff>
      <xdr:row>84</xdr:row>
      <xdr:rowOff>39290</xdr:rowOff>
    </xdr:from>
    <xdr:to>
      <xdr:col>16</xdr:col>
      <xdr:colOff>595311</xdr:colOff>
      <xdr:row>114</xdr:row>
      <xdr:rowOff>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A35A1132-9B5F-448F-9A94-A20AB1DA26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29765</xdr:colOff>
      <xdr:row>122</xdr:row>
      <xdr:rowOff>27384</xdr:rowOff>
    </xdr:from>
    <xdr:to>
      <xdr:col>16</xdr:col>
      <xdr:colOff>595312</xdr:colOff>
      <xdr:row>151</xdr:row>
      <xdr:rowOff>178593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ECB3EC6B-A17D-4BCA-AB3C-ABA29EFB56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839390</xdr:colOff>
      <xdr:row>160</xdr:row>
      <xdr:rowOff>27384</xdr:rowOff>
    </xdr:from>
    <xdr:to>
      <xdr:col>16</xdr:col>
      <xdr:colOff>607218</xdr:colOff>
      <xdr:row>189</xdr:row>
      <xdr:rowOff>178594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CBDD0B99-C0B6-412A-8987-1399EE45C8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17857</xdr:colOff>
      <xdr:row>197</xdr:row>
      <xdr:rowOff>3570</xdr:rowOff>
    </xdr:from>
    <xdr:to>
      <xdr:col>16</xdr:col>
      <xdr:colOff>595312</xdr:colOff>
      <xdr:row>226</xdr:row>
      <xdr:rowOff>178593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7A376165-F13D-4198-9E54-BDE44F76012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29765</xdr:colOff>
      <xdr:row>234</xdr:row>
      <xdr:rowOff>27384</xdr:rowOff>
    </xdr:from>
    <xdr:to>
      <xdr:col>16</xdr:col>
      <xdr:colOff>583406</xdr:colOff>
      <xdr:row>264</xdr:row>
      <xdr:rowOff>11906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B2AD6E79-F58B-47D5-AAB4-DB6F24F779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839390</xdr:colOff>
      <xdr:row>271</xdr:row>
      <xdr:rowOff>51196</xdr:rowOff>
    </xdr:from>
    <xdr:to>
      <xdr:col>17</xdr:col>
      <xdr:colOff>11905</xdr:colOff>
      <xdr:row>300</xdr:row>
      <xdr:rowOff>178593</xdr:rowOff>
    </xdr:to>
    <xdr:graphicFrame macro="">
      <xdr:nvGraphicFramePr>
        <xdr:cNvPr id="16" name="Diagram 15">
          <a:extLst>
            <a:ext uri="{FF2B5EF4-FFF2-40B4-BE49-F238E27FC236}">
              <a16:creationId xmlns:a16="http://schemas.microsoft.com/office/drawing/2014/main" id="{2B3E9418-6966-41E8-9AC3-DCB6CBDDA7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29764</xdr:colOff>
      <xdr:row>309</xdr:row>
      <xdr:rowOff>15476</xdr:rowOff>
    </xdr:from>
    <xdr:to>
      <xdr:col>17</xdr:col>
      <xdr:colOff>47623</xdr:colOff>
      <xdr:row>338</xdr:row>
      <xdr:rowOff>190499</xdr:rowOff>
    </xdr:to>
    <xdr:graphicFrame macro="">
      <xdr:nvGraphicFramePr>
        <xdr:cNvPr id="18" name="Diagram 17">
          <a:extLst>
            <a:ext uri="{FF2B5EF4-FFF2-40B4-BE49-F238E27FC236}">
              <a16:creationId xmlns:a16="http://schemas.microsoft.com/office/drawing/2014/main" id="{B5F817B2-4777-4C48-B60D-EC032CED2C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5952</xdr:colOff>
      <xdr:row>345</xdr:row>
      <xdr:rowOff>188118</xdr:rowOff>
    </xdr:from>
    <xdr:to>
      <xdr:col>16</xdr:col>
      <xdr:colOff>607218</xdr:colOff>
      <xdr:row>375</xdr:row>
      <xdr:rowOff>190499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4A2A00C7-127E-407F-9CCA-167DE0EC72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17858</xdr:colOff>
      <xdr:row>382</xdr:row>
      <xdr:rowOff>188120</xdr:rowOff>
    </xdr:from>
    <xdr:to>
      <xdr:col>17</xdr:col>
      <xdr:colOff>0</xdr:colOff>
      <xdr:row>413</xdr:row>
      <xdr:rowOff>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8674F4E7-BBC1-49CF-B86E-9705482BF3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23813</xdr:colOff>
      <xdr:row>421</xdr:row>
      <xdr:rowOff>23812</xdr:rowOff>
    </xdr:from>
    <xdr:to>
      <xdr:col>16</xdr:col>
      <xdr:colOff>595312</xdr:colOff>
      <xdr:row>451</xdr:row>
      <xdr:rowOff>-1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DF92E012-8EA8-4FB2-9803-EAC75E1292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458</xdr:row>
      <xdr:rowOff>0</xdr:rowOff>
    </xdr:from>
    <xdr:to>
      <xdr:col>17</xdr:col>
      <xdr:colOff>11906</xdr:colOff>
      <xdr:row>488</xdr:row>
      <xdr:rowOff>0</xdr:rowOff>
    </xdr:to>
    <xdr:graphicFrame macro="">
      <xdr:nvGraphicFramePr>
        <xdr:cNvPr id="17" name="Diagram 16">
          <a:extLst>
            <a:ext uri="{FF2B5EF4-FFF2-40B4-BE49-F238E27FC236}">
              <a16:creationId xmlns:a16="http://schemas.microsoft.com/office/drawing/2014/main" id="{50F83DD1-74B8-4467-9120-A0C9CC4A4E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495</xdr:row>
      <xdr:rowOff>0</xdr:rowOff>
    </xdr:from>
    <xdr:to>
      <xdr:col>17</xdr:col>
      <xdr:colOff>11906</xdr:colOff>
      <xdr:row>524</xdr:row>
      <xdr:rowOff>178593</xdr:rowOff>
    </xdr:to>
    <xdr:graphicFrame macro="">
      <xdr:nvGraphicFramePr>
        <xdr:cNvPr id="19" name="Diagram 18">
          <a:extLst>
            <a:ext uri="{FF2B5EF4-FFF2-40B4-BE49-F238E27FC236}">
              <a16:creationId xmlns:a16="http://schemas.microsoft.com/office/drawing/2014/main" id="{C83D0AF4-8DB9-409A-9DF7-56DCA86206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29764</xdr:colOff>
      <xdr:row>532</xdr:row>
      <xdr:rowOff>45244</xdr:rowOff>
    </xdr:from>
    <xdr:to>
      <xdr:col>17</xdr:col>
      <xdr:colOff>23812</xdr:colOff>
      <xdr:row>561</xdr:row>
      <xdr:rowOff>190499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A1FD600-E4F2-474B-8848-E52F8C1BED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845343</xdr:colOff>
      <xdr:row>569</xdr:row>
      <xdr:rowOff>0</xdr:rowOff>
    </xdr:from>
    <xdr:to>
      <xdr:col>16</xdr:col>
      <xdr:colOff>595311</xdr:colOff>
      <xdr:row>599</xdr:row>
      <xdr:rowOff>23812</xdr:rowOff>
    </xdr:to>
    <xdr:graphicFrame macro="">
      <xdr:nvGraphicFramePr>
        <xdr:cNvPr id="21" name="Diagram 20">
          <a:extLst>
            <a:ext uri="{FF2B5EF4-FFF2-40B4-BE49-F238E27FC236}">
              <a16:creationId xmlns:a16="http://schemas.microsoft.com/office/drawing/2014/main" id="{FEC45FA5-678C-42C1-87C3-C7D6F2D482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845343</xdr:colOff>
      <xdr:row>606</xdr:row>
      <xdr:rowOff>0</xdr:rowOff>
    </xdr:from>
    <xdr:to>
      <xdr:col>16</xdr:col>
      <xdr:colOff>583405</xdr:colOff>
      <xdr:row>636</xdr:row>
      <xdr:rowOff>11906</xdr:rowOff>
    </xdr:to>
    <xdr:graphicFrame macro="">
      <xdr:nvGraphicFramePr>
        <xdr:cNvPr id="22" name="Diagram 21">
          <a:extLst>
            <a:ext uri="{FF2B5EF4-FFF2-40B4-BE49-F238E27FC236}">
              <a16:creationId xmlns:a16="http://schemas.microsoft.com/office/drawing/2014/main" id="{7405835C-41D0-45BE-B125-7EE77A4E9D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0</xdr:colOff>
      <xdr:row>643</xdr:row>
      <xdr:rowOff>0</xdr:rowOff>
    </xdr:from>
    <xdr:to>
      <xdr:col>16</xdr:col>
      <xdr:colOff>583406</xdr:colOff>
      <xdr:row>673</xdr:row>
      <xdr:rowOff>45000</xdr:rowOff>
    </xdr:to>
    <xdr:graphicFrame macro="">
      <xdr:nvGraphicFramePr>
        <xdr:cNvPr id="23" name="Diagram 22">
          <a:extLst>
            <a:ext uri="{FF2B5EF4-FFF2-40B4-BE49-F238E27FC236}">
              <a16:creationId xmlns:a16="http://schemas.microsoft.com/office/drawing/2014/main" id="{FD25013E-008F-48DC-A597-0D4E847937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5952</xdr:colOff>
      <xdr:row>680</xdr:row>
      <xdr:rowOff>21431</xdr:rowOff>
    </xdr:from>
    <xdr:to>
      <xdr:col>16</xdr:col>
      <xdr:colOff>607218</xdr:colOff>
      <xdr:row>709</xdr:row>
      <xdr:rowOff>178592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7FB8BDFF-A65E-4DEC-A7D4-33756BF315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5952</xdr:colOff>
      <xdr:row>717</xdr:row>
      <xdr:rowOff>9526</xdr:rowOff>
    </xdr:from>
    <xdr:to>
      <xdr:col>17</xdr:col>
      <xdr:colOff>0</xdr:colOff>
      <xdr:row>747</xdr:row>
      <xdr:rowOff>0</xdr:rowOff>
    </xdr:to>
    <xdr:graphicFrame macro="">
      <xdr:nvGraphicFramePr>
        <xdr:cNvPr id="26" name="Diagram 25">
          <a:extLst>
            <a:ext uri="{FF2B5EF4-FFF2-40B4-BE49-F238E27FC236}">
              <a16:creationId xmlns:a16="http://schemas.microsoft.com/office/drawing/2014/main" id="{08AD6DA9-4709-451A-9917-617B090ACA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17858</xdr:colOff>
      <xdr:row>754</xdr:row>
      <xdr:rowOff>21431</xdr:rowOff>
    </xdr:from>
    <xdr:to>
      <xdr:col>16</xdr:col>
      <xdr:colOff>607218</xdr:colOff>
      <xdr:row>783</xdr:row>
      <xdr:rowOff>178592</xdr:rowOff>
    </xdr:to>
    <xdr:graphicFrame macro="">
      <xdr:nvGraphicFramePr>
        <xdr:cNvPr id="28" name="Diagram 27">
          <a:extLst>
            <a:ext uri="{FF2B5EF4-FFF2-40B4-BE49-F238E27FC236}">
              <a16:creationId xmlns:a16="http://schemas.microsoft.com/office/drawing/2014/main" id="{F02BC0E2-B7FC-4915-80BA-9375B6BB13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839389</xdr:colOff>
      <xdr:row>791</xdr:row>
      <xdr:rowOff>9526</xdr:rowOff>
    </xdr:from>
    <xdr:to>
      <xdr:col>16</xdr:col>
      <xdr:colOff>595312</xdr:colOff>
      <xdr:row>820</xdr:row>
      <xdr:rowOff>178594</xdr:rowOff>
    </xdr:to>
    <xdr:graphicFrame macro="">
      <xdr:nvGraphicFramePr>
        <xdr:cNvPr id="30" name="Diagram 29">
          <a:extLst>
            <a:ext uri="{FF2B5EF4-FFF2-40B4-BE49-F238E27FC236}">
              <a16:creationId xmlns:a16="http://schemas.microsoft.com/office/drawing/2014/main" id="{074E07E1-C4EF-424B-8BB4-A6A78939AB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29764</xdr:colOff>
      <xdr:row>828</xdr:row>
      <xdr:rowOff>9524</xdr:rowOff>
    </xdr:from>
    <xdr:to>
      <xdr:col>17</xdr:col>
      <xdr:colOff>11905</xdr:colOff>
      <xdr:row>858</xdr:row>
      <xdr:rowOff>0</xdr:rowOff>
    </xdr:to>
    <xdr:graphicFrame macro="">
      <xdr:nvGraphicFramePr>
        <xdr:cNvPr id="32" name="Diagram 31">
          <a:extLst>
            <a:ext uri="{FF2B5EF4-FFF2-40B4-BE49-F238E27FC236}">
              <a16:creationId xmlns:a16="http://schemas.microsoft.com/office/drawing/2014/main" id="{4D43443E-D4F8-4DEF-A6F0-78FDB872A5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17858</xdr:colOff>
      <xdr:row>864</xdr:row>
      <xdr:rowOff>200024</xdr:rowOff>
    </xdr:from>
    <xdr:to>
      <xdr:col>17</xdr:col>
      <xdr:colOff>0</xdr:colOff>
      <xdr:row>894</xdr:row>
      <xdr:rowOff>178593</xdr:rowOff>
    </xdr:to>
    <xdr:graphicFrame macro="">
      <xdr:nvGraphicFramePr>
        <xdr:cNvPr id="34" name="Diagram 33">
          <a:extLst>
            <a:ext uri="{FF2B5EF4-FFF2-40B4-BE49-F238E27FC236}">
              <a16:creationId xmlns:a16="http://schemas.microsoft.com/office/drawing/2014/main" id="{6B5CCA12-C294-40AE-9624-3E1C201185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5951</xdr:colOff>
      <xdr:row>902</xdr:row>
      <xdr:rowOff>9523</xdr:rowOff>
    </xdr:from>
    <xdr:to>
      <xdr:col>16</xdr:col>
      <xdr:colOff>595311</xdr:colOff>
      <xdr:row>931</xdr:row>
      <xdr:rowOff>166686</xdr:rowOff>
    </xdr:to>
    <xdr:graphicFrame macro="">
      <xdr:nvGraphicFramePr>
        <xdr:cNvPr id="36" name="Diagram 35">
          <a:extLst>
            <a:ext uri="{FF2B5EF4-FFF2-40B4-BE49-F238E27FC236}">
              <a16:creationId xmlns:a16="http://schemas.microsoft.com/office/drawing/2014/main" id="{B86122B0-D3DF-48B8-92C6-27B5D479A9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17858</xdr:colOff>
      <xdr:row>939</xdr:row>
      <xdr:rowOff>9524</xdr:rowOff>
    </xdr:from>
    <xdr:to>
      <xdr:col>17</xdr:col>
      <xdr:colOff>11905</xdr:colOff>
      <xdr:row>968</xdr:row>
      <xdr:rowOff>190499</xdr:rowOff>
    </xdr:to>
    <xdr:graphicFrame macro="">
      <xdr:nvGraphicFramePr>
        <xdr:cNvPr id="37" name="Diagram 36">
          <a:extLst>
            <a:ext uri="{FF2B5EF4-FFF2-40B4-BE49-F238E27FC236}">
              <a16:creationId xmlns:a16="http://schemas.microsoft.com/office/drawing/2014/main" id="{1797B038-34EF-4808-857D-68994850F9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</xdr:col>
      <xdr:colOff>5952</xdr:colOff>
      <xdr:row>976</xdr:row>
      <xdr:rowOff>21430</xdr:rowOff>
    </xdr:from>
    <xdr:to>
      <xdr:col>17</xdr:col>
      <xdr:colOff>11905</xdr:colOff>
      <xdr:row>1005</xdr:row>
      <xdr:rowOff>190499</xdr:rowOff>
    </xdr:to>
    <xdr:graphicFrame macro="">
      <xdr:nvGraphicFramePr>
        <xdr:cNvPr id="39" name="Diagram 38">
          <a:extLst>
            <a:ext uri="{FF2B5EF4-FFF2-40B4-BE49-F238E27FC236}">
              <a16:creationId xmlns:a16="http://schemas.microsoft.com/office/drawing/2014/main" id="{654B85D6-39DC-4D09-8911-CAC17BE0E6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</xdr:col>
      <xdr:colOff>41670</xdr:colOff>
      <xdr:row>1013</xdr:row>
      <xdr:rowOff>9525</xdr:rowOff>
    </xdr:from>
    <xdr:to>
      <xdr:col>17</xdr:col>
      <xdr:colOff>11905</xdr:colOff>
      <xdr:row>1042</xdr:row>
      <xdr:rowOff>178593</xdr:rowOff>
    </xdr:to>
    <xdr:graphicFrame macro="">
      <xdr:nvGraphicFramePr>
        <xdr:cNvPr id="40" name="Diagram 39">
          <a:extLst>
            <a:ext uri="{FF2B5EF4-FFF2-40B4-BE49-F238E27FC236}">
              <a16:creationId xmlns:a16="http://schemas.microsoft.com/office/drawing/2014/main" id="{DB2ABE1D-D6E0-4B19-ADEA-1E0BDDB346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0.10931</cdr:x>
      <cdr:y>0.12636</cdr:y>
    </cdr:from>
    <cdr:to>
      <cdr:x>0.58873</cdr:x>
      <cdr:y>0.31716</cdr:y>
    </cdr:to>
    <cdr:cxnSp macro="">
      <cdr:nvCxnSpPr>
        <cdr:cNvPr id="2" name="Rak koppling 1">
          <a:extLst xmlns:a="http://schemas.openxmlformats.org/drawingml/2006/main">
            <a:ext uri="{FF2B5EF4-FFF2-40B4-BE49-F238E27FC236}">
              <a16:creationId xmlns:a16="http://schemas.microsoft.com/office/drawing/2014/main" id="{00000000-0008-0000-0400-000007000000}"/>
            </a:ext>
          </a:extLst>
        </cdr:cNvPr>
        <cdr:cNvCxnSpPr/>
      </cdr:nvCxnSpPr>
      <cdr:spPr>
        <a:xfrm xmlns:a="http://schemas.openxmlformats.org/drawingml/2006/main" flipV="1">
          <a:off x="1062037" y="719138"/>
          <a:ext cx="4657725" cy="1085851"/>
        </a:xfrm>
        <a:prstGeom xmlns:a="http://schemas.openxmlformats.org/drawingml/2006/main" prst="line">
          <a:avLst/>
        </a:prstGeom>
        <a:ln xmlns:a="http://schemas.openxmlformats.org/drawingml/2006/main" w="25400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0.2701</cdr:x>
      <cdr:y>0.24686</cdr:y>
    </cdr:from>
    <cdr:to>
      <cdr:x>0.74755</cdr:x>
      <cdr:y>0.28033</cdr:y>
    </cdr:to>
    <cdr:cxnSp macro="">
      <cdr:nvCxnSpPr>
        <cdr:cNvPr id="4" name="Rak koppling 3">
          <a:extLst xmlns:a="http://schemas.openxmlformats.org/drawingml/2006/main">
            <a:ext uri="{FF2B5EF4-FFF2-40B4-BE49-F238E27FC236}">
              <a16:creationId xmlns:a16="http://schemas.microsoft.com/office/drawing/2014/main" id="{00000000-0008-0000-0400-000009000000}"/>
            </a:ext>
          </a:extLst>
        </cdr:cNvPr>
        <cdr:cNvCxnSpPr/>
      </cdr:nvCxnSpPr>
      <cdr:spPr>
        <a:xfrm xmlns:a="http://schemas.openxmlformats.org/drawingml/2006/main" flipV="1">
          <a:off x="2624137" y="1404938"/>
          <a:ext cx="4638675" cy="19050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0.4299</cdr:x>
      <cdr:y>0.1364</cdr:y>
    </cdr:from>
    <cdr:to>
      <cdr:x>0.90539</cdr:x>
      <cdr:y>0.24351</cdr:y>
    </cdr:to>
    <cdr:cxnSp macro="">
      <cdr:nvCxnSpPr>
        <cdr:cNvPr id="7" name="Rak koppling 6">
          <a:extLst xmlns:a="http://schemas.openxmlformats.org/drawingml/2006/main">
            <a:ext uri="{FF2B5EF4-FFF2-40B4-BE49-F238E27FC236}">
              <a16:creationId xmlns:a16="http://schemas.microsoft.com/office/drawing/2014/main" id="{00000000-0008-0000-0400-000008000000}"/>
            </a:ext>
          </a:extLst>
        </cdr:cNvPr>
        <cdr:cNvCxnSpPr/>
      </cdr:nvCxnSpPr>
      <cdr:spPr>
        <a:xfrm xmlns:a="http://schemas.openxmlformats.org/drawingml/2006/main" flipV="1">
          <a:off x="4176712" y="776288"/>
          <a:ext cx="4619625" cy="60960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0.11028</cdr:x>
      <cdr:y>0.26905</cdr:y>
    </cdr:from>
    <cdr:to>
      <cdr:x>0.58817</cdr:x>
      <cdr:y>0.39286</cdr:y>
    </cdr:to>
    <cdr:cxnSp macro="">
      <cdr:nvCxnSpPr>
        <cdr:cNvPr id="2" name="Rak koppling 1">
          <a:extLst xmlns:a="http://schemas.openxmlformats.org/drawingml/2006/main">
            <a:ext uri="{FF2B5EF4-FFF2-40B4-BE49-F238E27FC236}">
              <a16:creationId xmlns:a16="http://schemas.microsoft.com/office/drawing/2014/main" id="{D5BB7CBF-1A0E-453D-AEE9-210EF52602FA}"/>
            </a:ext>
          </a:extLst>
        </cdr:cNvPr>
        <cdr:cNvCxnSpPr/>
      </cdr:nvCxnSpPr>
      <cdr:spPr>
        <a:xfrm xmlns:a="http://schemas.openxmlformats.org/drawingml/2006/main" flipV="1">
          <a:off x="1081768" y="1537607"/>
          <a:ext cx="4687661" cy="707571"/>
        </a:xfrm>
        <a:prstGeom xmlns:a="http://schemas.openxmlformats.org/drawingml/2006/main" prst="line">
          <a:avLst/>
        </a:prstGeom>
        <a:ln xmlns:a="http://schemas.openxmlformats.org/drawingml/2006/main" w="25400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0.42934</cdr:x>
      <cdr:y>0.275</cdr:y>
    </cdr:from>
    <cdr:to>
      <cdr:x>0.90584</cdr:x>
      <cdr:y>0.35952</cdr:y>
    </cdr:to>
    <cdr:cxnSp macro="">
      <cdr:nvCxnSpPr>
        <cdr:cNvPr id="4" name="Rak koppling 3">
          <a:extLst xmlns:a="http://schemas.openxmlformats.org/drawingml/2006/main">
            <a:ext uri="{FF2B5EF4-FFF2-40B4-BE49-F238E27FC236}">
              <a16:creationId xmlns:a16="http://schemas.microsoft.com/office/drawing/2014/main" id="{1BD70731-BE1D-40E1-A582-06A19B1021C5}"/>
            </a:ext>
          </a:extLst>
        </cdr:cNvPr>
        <cdr:cNvCxnSpPr/>
      </cdr:nvCxnSpPr>
      <cdr:spPr>
        <a:xfrm xmlns:a="http://schemas.openxmlformats.org/drawingml/2006/main" flipV="1">
          <a:off x="4211411" y="1571625"/>
          <a:ext cx="4674054" cy="483053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0.26912</cdr:x>
      <cdr:y>0.25476</cdr:y>
    </cdr:from>
    <cdr:to>
      <cdr:x>0.7484</cdr:x>
      <cdr:y>0.37619</cdr:y>
    </cdr:to>
    <cdr:cxnSp macro="">
      <cdr:nvCxnSpPr>
        <cdr:cNvPr id="5" name="Rak koppling 4">
          <a:extLst xmlns:a="http://schemas.openxmlformats.org/drawingml/2006/main">
            <a:ext uri="{FF2B5EF4-FFF2-40B4-BE49-F238E27FC236}">
              <a16:creationId xmlns:a16="http://schemas.microsoft.com/office/drawing/2014/main" id="{B252A9F8-9057-4DF0-9A3E-787C44EF237E}"/>
            </a:ext>
          </a:extLst>
        </cdr:cNvPr>
        <cdr:cNvCxnSpPr/>
      </cdr:nvCxnSpPr>
      <cdr:spPr>
        <a:xfrm xmlns:a="http://schemas.openxmlformats.org/drawingml/2006/main">
          <a:off x="2639786" y="1455964"/>
          <a:ext cx="4701268" cy="693964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0.27467</cdr:x>
      <cdr:y>0.34238</cdr:y>
    </cdr:from>
    <cdr:to>
      <cdr:x>0.75048</cdr:x>
      <cdr:y>0.49508</cdr:y>
    </cdr:to>
    <cdr:cxnSp macro="">
      <cdr:nvCxnSpPr>
        <cdr:cNvPr id="2" name="Rak koppling 1">
          <a:extLst xmlns:a="http://schemas.openxmlformats.org/drawingml/2006/main">
            <a:ext uri="{FF2B5EF4-FFF2-40B4-BE49-F238E27FC236}">
              <a16:creationId xmlns:a16="http://schemas.microsoft.com/office/drawing/2014/main" id="{00000000-0008-0000-0500-00000B000000}"/>
            </a:ext>
          </a:extLst>
        </cdr:cNvPr>
        <cdr:cNvCxnSpPr/>
      </cdr:nvCxnSpPr>
      <cdr:spPr>
        <a:xfrm xmlns:a="http://schemas.openxmlformats.org/drawingml/2006/main">
          <a:off x="2671827" y="1952625"/>
          <a:ext cx="4628397" cy="870862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0.4335</cdr:x>
      <cdr:y>0.45333</cdr:y>
    </cdr:from>
    <cdr:to>
      <cdr:x>0.90654</cdr:x>
      <cdr:y>0.49866</cdr:y>
    </cdr:to>
    <cdr:cxnSp macro="">
      <cdr:nvCxnSpPr>
        <cdr:cNvPr id="5" name="Rak koppling 4">
          <a:extLst xmlns:a="http://schemas.openxmlformats.org/drawingml/2006/main">
            <a:ext uri="{FF2B5EF4-FFF2-40B4-BE49-F238E27FC236}">
              <a16:creationId xmlns:a16="http://schemas.microsoft.com/office/drawing/2014/main" id="{00000000-0008-0000-0500-000009000000}"/>
            </a:ext>
          </a:extLst>
        </cdr:cNvPr>
        <cdr:cNvCxnSpPr/>
      </cdr:nvCxnSpPr>
      <cdr:spPr>
        <a:xfrm xmlns:a="http://schemas.openxmlformats.org/drawingml/2006/main" flipV="1">
          <a:off x="4216831" y="2585383"/>
          <a:ext cx="4601452" cy="258521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0.11861</cdr:x>
      <cdr:y>0.39487</cdr:y>
    </cdr:from>
    <cdr:to>
      <cdr:x>0.59234</cdr:x>
      <cdr:y>0.53445</cdr:y>
    </cdr:to>
    <cdr:cxnSp macro="">
      <cdr:nvCxnSpPr>
        <cdr:cNvPr id="7" name="Rak koppling 6">
          <a:extLst xmlns:a="http://schemas.openxmlformats.org/drawingml/2006/main">
            <a:ext uri="{FF2B5EF4-FFF2-40B4-BE49-F238E27FC236}">
              <a16:creationId xmlns:a16="http://schemas.microsoft.com/office/drawing/2014/main" id="{00000000-0008-0000-0500-000007000000}"/>
            </a:ext>
          </a:extLst>
        </cdr:cNvPr>
        <cdr:cNvCxnSpPr/>
      </cdr:nvCxnSpPr>
      <cdr:spPr>
        <a:xfrm xmlns:a="http://schemas.openxmlformats.org/drawingml/2006/main" flipV="1">
          <a:off x="1153768" y="2251980"/>
          <a:ext cx="4608164" cy="796038"/>
        </a:xfrm>
        <a:prstGeom xmlns:a="http://schemas.openxmlformats.org/drawingml/2006/main" prst="line">
          <a:avLst/>
        </a:prstGeom>
        <a:ln xmlns:a="http://schemas.openxmlformats.org/drawingml/2006/main" w="25400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82</xdr:row>
      <xdr:rowOff>0</xdr:rowOff>
    </xdr:from>
    <xdr:to>
      <xdr:col>15</xdr:col>
      <xdr:colOff>3</xdr:colOff>
      <xdr:row>110</xdr:row>
      <xdr:rowOff>23812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1AA1B8E0-F751-489A-A46D-D21CD69297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113</xdr:row>
      <xdr:rowOff>0</xdr:rowOff>
    </xdr:from>
    <xdr:to>
      <xdr:col>14</xdr:col>
      <xdr:colOff>595317</xdr:colOff>
      <xdr:row>137</xdr:row>
      <xdr:rowOff>154781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3728DD88-4A15-472D-849E-5128702CBC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145</xdr:row>
      <xdr:rowOff>0</xdr:rowOff>
    </xdr:from>
    <xdr:to>
      <xdr:col>16</xdr:col>
      <xdr:colOff>595312</xdr:colOff>
      <xdr:row>172</xdr:row>
      <xdr:rowOff>157163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A66B94B4-BB2D-4A8D-AD2E-E20F5752DF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178</xdr:row>
      <xdr:rowOff>0</xdr:rowOff>
    </xdr:from>
    <xdr:to>
      <xdr:col>16</xdr:col>
      <xdr:colOff>595313</xdr:colOff>
      <xdr:row>205</xdr:row>
      <xdr:rowOff>157163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64A14F36-20B8-4F37-9869-ED11FE8931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35718</xdr:rowOff>
    </xdr:from>
    <xdr:to>
      <xdr:col>17</xdr:col>
      <xdr:colOff>0</xdr:colOff>
      <xdr:row>34</xdr:row>
      <xdr:rowOff>190499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137A8A7-FA41-4F81-BA7E-DE70593F70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5952</xdr:colOff>
      <xdr:row>41</xdr:row>
      <xdr:rowOff>9524</xdr:rowOff>
    </xdr:from>
    <xdr:to>
      <xdr:col>16</xdr:col>
      <xdr:colOff>607218</xdr:colOff>
      <xdr:row>71</xdr:row>
      <xdr:rowOff>23811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52C9537B-5A5D-4C87-956C-2EEC354F6F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29764</xdr:colOff>
      <xdr:row>78</xdr:row>
      <xdr:rowOff>9526</xdr:rowOff>
    </xdr:from>
    <xdr:to>
      <xdr:col>17</xdr:col>
      <xdr:colOff>0</xdr:colOff>
      <xdr:row>108</xdr:row>
      <xdr:rowOff>11906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8F1C8D1C-B3B0-4379-99E0-B7D4B6BF98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17857</xdr:colOff>
      <xdr:row>111</xdr:row>
      <xdr:rowOff>9524</xdr:rowOff>
    </xdr:from>
    <xdr:to>
      <xdr:col>16</xdr:col>
      <xdr:colOff>595311</xdr:colOff>
      <xdr:row>140</xdr:row>
      <xdr:rowOff>190499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244CB1B6-0487-4C56-8781-0D3DB1E08F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5951</xdr:colOff>
      <xdr:row>143</xdr:row>
      <xdr:rowOff>21430</xdr:rowOff>
    </xdr:from>
    <xdr:to>
      <xdr:col>16</xdr:col>
      <xdr:colOff>571499</xdr:colOff>
      <xdr:row>172</xdr:row>
      <xdr:rowOff>190499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FAE5B1C9-6540-41C1-A631-BC75A26898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589358</xdr:colOff>
      <xdr:row>180</xdr:row>
      <xdr:rowOff>21431</xdr:rowOff>
    </xdr:from>
    <xdr:to>
      <xdr:col>16</xdr:col>
      <xdr:colOff>595312</xdr:colOff>
      <xdr:row>210</xdr:row>
      <xdr:rowOff>35718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C0DC6BC5-3F3D-47E2-8EB8-E00795B319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5953</xdr:colOff>
      <xdr:row>212</xdr:row>
      <xdr:rowOff>9525</xdr:rowOff>
    </xdr:from>
    <xdr:to>
      <xdr:col>16</xdr:col>
      <xdr:colOff>595311</xdr:colOff>
      <xdr:row>241</xdr:row>
      <xdr:rowOff>166687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BD72859F-8CC0-4717-9310-8AF0EADD97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5951</xdr:colOff>
      <xdr:row>249</xdr:row>
      <xdr:rowOff>33338</xdr:rowOff>
    </xdr:from>
    <xdr:to>
      <xdr:col>16</xdr:col>
      <xdr:colOff>595312</xdr:colOff>
      <xdr:row>279</xdr:row>
      <xdr:rowOff>11906</xdr:rowOff>
    </xdr:to>
    <xdr:graphicFrame macro="">
      <xdr:nvGraphicFramePr>
        <xdr:cNvPr id="17" name="Diagram 16">
          <a:extLst>
            <a:ext uri="{FF2B5EF4-FFF2-40B4-BE49-F238E27FC236}">
              <a16:creationId xmlns:a16="http://schemas.microsoft.com/office/drawing/2014/main" id="{7415318D-6F93-4625-BB04-2C682F70E3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589359</xdr:colOff>
      <xdr:row>281</xdr:row>
      <xdr:rowOff>188118</xdr:rowOff>
    </xdr:from>
    <xdr:to>
      <xdr:col>17</xdr:col>
      <xdr:colOff>11906</xdr:colOff>
      <xdr:row>310</xdr:row>
      <xdr:rowOff>119061</xdr:rowOff>
    </xdr:to>
    <xdr:graphicFrame macro="">
      <xdr:nvGraphicFramePr>
        <xdr:cNvPr id="18" name="Diagram 17">
          <a:extLst>
            <a:ext uri="{FF2B5EF4-FFF2-40B4-BE49-F238E27FC236}">
              <a16:creationId xmlns:a16="http://schemas.microsoft.com/office/drawing/2014/main" id="{18539756-383A-4D67-872D-F3B7FC3A4B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17858</xdr:colOff>
      <xdr:row>314</xdr:row>
      <xdr:rowOff>9524</xdr:rowOff>
    </xdr:from>
    <xdr:to>
      <xdr:col>16</xdr:col>
      <xdr:colOff>607218</xdr:colOff>
      <xdr:row>343</xdr:row>
      <xdr:rowOff>178593</xdr:rowOff>
    </xdr:to>
    <xdr:graphicFrame macro="">
      <xdr:nvGraphicFramePr>
        <xdr:cNvPr id="19" name="Diagram 18">
          <a:extLst>
            <a:ext uri="{FF2B5EF4-FFF2-40B4-BE49-F238E27FC236}">
              <a16:creationId xmlns:a16="http://schemas.microsoft.com/office/drawing/2014/main" id="{E6DD8F90-0CDB-4F34-AD73-DB6601903A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5951</xdr:colOff>
      <xdr:row>351</xdr:row>
      <xdr:rowOff>9526</xdr:rowOff>
    </xdr:from>
    <xdr:to>
      <xdr:col>16</xdr:col>
      <xdr:colOff>595312</xdr:colOff>
      <xdr:row>380</xdr:row>
      <xdr:rowOff>178594</xdr:rowOff>
    </xdr:to>
    <xdr:graphicFrame macro="">
      <xdr:nvGraphicFramePr>
        <xdr:cNvPr id="20" name="Diagram 19">
          <a:extLst>
            <a:ext uri="{FF2B5EF4-FFF2-40B4-BE49-F238E27FC236}">
              <a16:creationId xmlns:a16="http://schemas.microsoft.com/office/drawing/2014/main" id="{860CEC22-ED04-4DF1-8D29-7A73EFE0AC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5953</xdr:colOff>
      <xdr:row>383</xdr:row>
      <xdr:rowOff>9524</xdr:rowOff>
    </xdr:from>
    <xdr:to>
      <xdr:col>16</xdr:col>
      <xdr:colOff>583406</xdr:colOff>
      <xdr:row>412</xdr:row>
      <xdr:rowOff>178593</xdr:rowOff>
    </xdr:to>
    <xdr:graphicFrame macro="">
      <xdr:nvGraphicFramePr>
        <xdr:cNvPr id="21" name="Diagram 20">
          <a:extLst>
            <a:ext uri="{FF2B5EF4-FFF2-40B4-BE49-F238E27FC236}">
              <a16:creationId xmlns:a16="http://schemas.microsoft.com/office/drawing/2014/main" id="{9745528B-F69C-4662-8775-765B19355E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17859</xdr:colOff>
      <xdr:row>421</xdr:row>
      <xdr:rowOff>21430</xdr:rowOff>
    </xdr:from>
    <xdr:to>
      <xdr:col>16</xdr:col>
      <xdr:colOff>595312</xdr:colOff>
      <xdr:row>450</xdr:row>
      <xdr:rowOff>190499</xdr:rowOff>
    </xdr:to>
    <xdr:graphicFrame macro="">
      <xdr:nvGraphicFramePr>
        <xdr:cNvPr id="22" name="Diagram 21">
          <a:extLst>
            <a:ext uri="{FF2B5EF4-FFF2-40B4-BE49-F238E27FC236}">
              <a16:creationId xmlns:a16="http://schemas.microsoft.com/office/drawing/2014/main" id="{1139D423-401E-4AEC-B9CA-78137F6C6D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601264</xdr:colOff>
      <xdr:row>454</xdr:row>
      <xdr:rowOff>35718</xdr:rowOff>
    </xdr:from>
    <xdr:to>
      <xdr:col>16</xdr:col>
      <xdr:colOff>583405</xdr:colOff>
      <xdr:row>483</xdr:row>
      <xdr:rowOff>142875</xdr:rowOff>
    </xdr:to>
    <xdr:graphicFrame macro="">
      <xdr:nvGraphicFramePr>
        <xdr:cNvPr id="23" name="Diagram 22">
          <a:extLst>
            <a:ext uri="{FF2B5EF4-FFF2-40B4-BE49-F238E27FC236}">
              <a16:creationId xmlns:a16="http://schemas.microsoft.com/office/drawing/2014/main" id="{A53CA7CD-E3BC-42CB-9D84-0F974F67A0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5951</xdr:colOff>
      <xdr:row>492</xdr:row>
      <xdr:rowOff>21432</xdr:rowOff>
    </xdr:from>
    <xdr:to>
      <xdr:col>16</xdr:col>
      <xdr:colOff>583405</xdr:colOff>
      <xdr:row>522</xdr:row>
      <xdr:rowOff>11906</xdr:rowOff>
    </xdr:to>
    <xdr:graphicFrame macro="">
      <xdr:nvGraphicFramePr>
        <xdr:cNvPr id="24" name="Diagram 23">
          <a:extLst>
            <a:ext uri="{FF2B5EF4-FFF2-40B4-BE49-F238E27FC236}">
              <a16:creationId xmlns:a16="http://schemas.microsoft.com/office/drawing/2014/main" id="{9BBF89B7-406C-4A72-ABAC-0F061D0264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601265</xdr:colOff>
      <xdr:row>525</xdr:row>
      <xdr:rowOff>9526</xdr:rowOff>
    </xdr:from>
    <xdr:to>
      <xdr:col>17</xdr:col>
      <xdr:colOff>0</xdr:colOff>
      <xdr:row>554</xdr:row>
      <xdr:rowOff>178594</xdr:rowOff>
    </xdr:to>
    <xdr:graphicFrame macro="">
      <xdr:nvGraphicFramePr>
        <xdr:cNvPr id="25" name="Diagram 24">
          <a:extLst>
            <a:ext uri="{FF2B5EF4-FFF2-40B4-BE49-F238E27FC236}">
              <a16:creationId xmlns:a16="http://schemas.microsoft.com/office/drawing/2014/main" id="{0FA4831C-15D7-492B-ACF6-833F4123FF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5951</xdr:colOff>
      <xdr:row>562</xdr:row>
      <xdr:rowOff>188118</xdr:rowOff>
    </xdr:from>
    <xdr:to>
      <xdr:col>16</xdr:col>
      <xdr:colOff>595311</xdr:colOff>
      <xdr:row>592</xdr:row>
      <xdr:rowOff>178594</xdr:rowOff>
    </xdr:to>
    <xdr:graphicFrame macro="">
      <xdr:nvGraphicFramePr>
        <xdr:cNvPr id="26" name="Diagram 25">
          <a:extLst>
            <a:ext uri="{FF2B5EF4-FFF2-40B4-BE49-F238E27FC236}">
              <a16:creationId xmlns:a16="http://schemas.microsoft.com/office/drawing/2014/main" id="{DDB4076C-8F73-492B-8E0D-1CF315B3FE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29765</xdr:colOff>
      <xdr:row>596</xdr:row>
      <xdr:rowOff>21430</xdr:rowOff>
    </xdr:from>
    <xdr:to>
      <xdr:col>16</xdr:col>
      <xdr:colOff>595312</xdr:colOff>
      <xdr:row>625</xdr:row>
      <xdr:rowOff>178593</xdr:rowOff>
    </xdr:to>
    <xdr:graphicFrame macro="">
      <xdr:nvGraphicFramePr>
        <xdr:cNvPr id="27" name="Diagram 26">
          <a:extLst>
            <a:ext uri="{FF2B5EF4-FFF2-40B4-BE49-F238E27FC236}">
              <a16:creationId xmlns:a16="http://schemas.microsoft.com/office/drawing/2014/main" id="{424B48F6-5C99-4ED9-9A17-F50DB4F272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601265</xdr:colOff>
      <xdr:row>633</xdr:row>
      <xdr:rowOff>21430</xdr:rowOff>
    </xdr:from>
    <xdr:to>
      <xdr:col>17</xdr:col>
      <xdr:colOff>11905</xdr:colOff>
      <xdr:row>662</xdr:row>
      <xdr:rowOff>190499</xdr:rowOff>
    </xdr:to>
    <xdr:graphicFrame macro="">
      <xdr:nvGraphicFramePr>
        <xdr:cNvPr id="30" name="Diagram 29">
          <a:extLst>
            <a:ext uri="{FF2B5EF4-FFF2-40B4-BE49-F238E27FC236}">
              <a16:creationId xmlns:a16="http://schemas.microsoft.com/office/drawing/2014/main" id="{70DC468A-0078-43A5-B778-60E8A834F2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5954</xdr:colOff>
      <xdr:row>671</xdr:row>
      <xdr:rowOff>21430</xdr:rowOff>
    </xdr:from>
    <xdr:to>
      <xdr:col>10</xdr:col>
      <xdr:colOff>11906</xdr:colOff>
      <xdr:row>686</xdr:row>
      <xdr:rowOff>178594</xdr:rowOff>
    </xdr:to>
    <xdr:graphicFrame macro="">
      <xdr:nvGraphicFramePr>
        <xdr:cNvPr id="31" name="Diagram 30">
          <a:extLst>
            <a:ext uri="{FF2B5EF4-FFF2-40B4-BE49-F238E27FC236}">
              <a16:creationId xmlns:a16="http://schemas.microsoft.com/office/drawing/2014/main" id="{4F42732E-D2FC-4C3E-A79E-2FDE925C9A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29764</xdr:colOff>
      <xdr:row>689</xdr:row>
      <xdr:rowOff>33337</xdr:rowOff>
    </xdr:from>
    <xdr:to>
      <xdr:col>10</xdr:col>
      <xdr:colOff>35717</xdr:colOff>
      <xdr:row>705</xdr:row>
      <xdr:rowOff>35718</xdr:rowOff>
    </xdr:to>
    <xdr:graphicFrame macro="">
      <xdr:nvGraphicFramePr>
        <xdr:cNvPr id="33" name="Diagram 32">
          <a:extLst>
            <a:ext uri="{FF2B5EF4-FFF2-40B4-BE49-F238E27FC236}">
              <a16:creationId xmlns:a16="http://schemas.microsoft.com/office/drawing/2014/main" id="{3AA493E3-49D6-439E-B09B-4083819660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5951</xdr:colOff>
      <xdr:row>707</xdr:row>
      <xdr:rowOff>21430</xdr:rowOff>
    </xdr:from>
    <xdr:to>
      <xdr:col>10</xdr:col>
      <xdr:colOff>11905</xdr:colOff>
      <xdr:row>723</xdr:row>
      <xdr:rowOff>23811</xdr:rowOff>
    </xdr:to>
    <xdr:graphicFrame macro="">
      <xdr:nvGraphicFramePr>
        <xdr:cNvPr id="34" name="Diagram 33">
          <a:extLst>
            <a:ext uri="{FF2B5EF4-FFF2-40B4-BE49-F238E27FC236}">
              <a16:creationId xmlns:a16="http://schemas.microsoft.com/office/drawing/2014/main" id="{9FC80816-33C9-4079-A6F0-E4E8A729FC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17857</xdr:colOff>
      <xdr:row>5</xdr:row>
      <xdr:rowOff>188118</xdr:rowOff>
    </xdr:from>
    <xdr:to>
      <xdr:col>16</xdr:col>
      <xdr:colOff>595311</xdr:colOff>
      <xdr:row>36</xdr:row>
      <xdr:rowOff>23811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DD862CBC-47C2-40A6-8A89-C8498A5476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17858</xdr:colOff>
      <xdr:row>11</xdr:row>
      <xdr:rowOff>9525</xdr:rowOff>
    </xdr:from>
    <xdr:to>
      <xdr:col>16</xdr:col>
      <xdr:colOff>607218</xdr:colOff>
      <xdr:row>40</xdr:row>
      <xdr:rowOff>178592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DAE9D8AF-E229-4B64-BAAB-06CDCCB2E8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29765</xdr:colOff>
      <xdr:row>44</xdr:row>
      <xdr:rowOff>9525</xdr:rowOff>
    </xdr:from>
    <xdr:to>
      <xdr:col>17</xdr:col>
      <xdr:colOff>23813</xdr:colOff>
      <xdr:row>74</xdr:row>
      <xdr:rowOff>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C6F931A3-ECAC-4DFC-ACB6-8D19E71375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12</xdr:col>
      <xdr:colOff>538164</xdr:colOff>
      <xdr:row>99</xdr:row>
      <xdr:rowOff>166689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8D42287-469F-461C-83C2-D1A165BDE4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35719</xdr:colOff>
      <xdr:row>108</xdr:row>
      <xdr:rowOff>0</xdr:rowOff>
    </xdr:from>
    <xdr:to>
      <xdr:col>17</xdr:col>
      <xdr:colOff>35718</xdr:colOff>
      <xdr:row>138</xdr:row>
      <xdr:rowOff>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58DEE086-E66D-4C83-AEDD-7E2D047376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kolverket\Likvardighet%202011\2017\Resultatsammanst&#228;llningar\Resultatsammanst&#228;llning%20LIK17%202017-12-08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kriptiv"/>
      <sheetName val="socio deskriptiv"/>
      <sheetName val="Deskriptiv2"/>
      <sheetName val="enkel reg edu13"/>
      <sheetName val="enkel reg edu13 subgrupper"/>
      <sheetName val="mult reg edu13 alla"/>
      <sheetName val="reg socioindex"/>
      <sheetName val="reg socioindex subgrupper"/>
      <sheetName val="mult reg edu13 subgrupper"/>
      <sheetName val="SPSS flernivå socioindex"/>
      <sheetName val="reg edu13 dummies"/>
      <sheetName val="hedu7"/>
      <sheetName val="vedu13"/>
      <sheetName val="total reg med hyseg"/>
      <sheetName val="Resilience"/>
      <sheetName val="edu13 socio alt analys"/>
      <sheetName val="hlm Mellanskolvar"/>
      <sheetName val="SPSS mellanskolvar"/>
      <sheetName val="SPSS mellanskolvar alt"/>
      <sheetName val="Mellanskolvar kommuntyp SPSS"/>
      <sheetName val="hlm reg"/>
      <sheetName val="hlm reg socioindex"/>
      <sheetName val="skoleffekt alt presentation"/>
      <sheetName val="Skolvariation alt presentation"/>
      <sheetName val="skolvariation alt"/>
      <sheetName val="hlm reg hyseg"/>
      <sheetName val="hlm reg medu13"/>
      <sheetName val="hlm mmigfor"/>
      <sheetName val="skolsegregation hlm"/>
      <sheetName val="skolseg SPSS "/>
      <sheetName val="skolseg IFAU"/>
      <sheetName val="skolseg kommuntyp SPSS"/>
      <sheetName val="SPSS reg"/>
      <sheetName val="Blad2"/>
      <sheetName val="Bortfallsanalys pb"/>
      <sheetName val="Enkel reg pb vs betyg edu13"/>
      <sheetName val="Total variation"/>
      <sheetName val="Mellanskolvariation SPSS"/>
      <sheetName val="HDI"/>
      <sheetName val="Migrationsbakgr"/>
    </sheetNames>
    <sheetDataSet>
      <sheetData sheetId="0"/>
      <sheetData sheetId="1">
        <row r="4">
          <cell r="P4">
            <v>1998</v>
          </cell>
        </row>
        <row r="44">
          <cell r="AL44">
            <v>1998</v>
          </cell>
          <cell r="AM44">
            <v>1999</v>
          </cell>
          <cell r="AN44">
            <v>2000</v>
          </cell>
          <cell r="AO44">
            <v>2001</v>
          </cell>
          <cell r="AP44">
            <v>2002</v>
          </cell>
          <cell r="AQ44">
            <v>2003</v>
          </cell>
          <cell r="AR44">
            <v>2004</v>
          </cell>
          <cell r="AS44">
            <v>2005</v>
          </cell>
          <cell r="AT44">
            <v>2006</v>
          </cell>
          <cell r="AU44">
            <v>2007</v>
          </cell>
          <cell r="AV44">
            <v>2008</v>
          </cell>
          <cell r="AW44">
            <v>2009</v>
          </cell>
          <cell r="AX44">
            <v>2010</v>
          </cell>
          <cell r="AY44">
            <v>2011</v>
          </cell>
          <cell r="AZ44">
            <v>2012</v>
          </cell>
          <cell r="BA44">
            <v>2013</v>
          </cell>
          <cell r="BB44">
            <v>2014</v>
          </cell>
          <cell r="BC44">
            <v>2015</v>
          </cell>
        </row>
        <row r="45">
          <cell r="P45">
            <v>1998</v>
          </cell>
          <cell r="Q45">
            <v>1999</v>
          </cell>
          <cell r="R45">
            <v>2000</v>
          </cell>
          <cell r="S45">
            <v>2001</v>
          </cell>
          <cell r="T45">
            <v>2002</v>
          </cell>
          <cell r="U45">
            <v>2003</v>
          </cell>
          <cell r="V45">
            <v>2004</v>
          </cell>
          <cell r="W45">
            <v>2005</v>
          </cell>
          <cell r="X45">
            <v>2006</v>
          </cell>
          <cell r="Y45">
            <v>2007</v>
          </cell>
          <cell r="Z45">
            <v>2008</v>
          </cell>
          <cell r="AA45">
            <v>2009</v>
          </cell>
          <cell r="AB45">
            <v>2010</v>
          </cell>
          <cell r="AC45">
            <v>2011</v>
          </cell>
          <cell r="AD45">
            <v>2012</v>
          </cell>
          <cell r="AE45">
            <v>2013</v>
          </cell>
          <cell r="AF45">
            <v>2014</v>
          </cell>
          <cell r="AG45">
            <v>2015</v>
          </cell>
          <cell r="AK45" t="str">
            <v>svensk bakgrund</v>
          </cell>
          <cell r="AL45">
            <v>0.38908841128108929</v>
          </cell>
          <cell r="AM45">
            <v>0.40199240214293225</v>
          </cell>
          <cell r="AN45">
            <v>0.40623861379677401</v>
          </cell>
          <cell r="AO45">
            <v>0.41543245398602457</v>
          </cell>
          <cell r="AP45">
            <v>0.41620197791783792</v>
          </cell>
          <cell r="AQ45">
            <v>0.41358182476776495</v>
          </cell>
          <cell r="AR45">
            <v>0.41631245012432205</v>
          </cell>
          <cell r="AS45">
            <v>0.41768714126885204</v>
          </cell>
          <cell r="AT45">
            <v>0.41157251451824062</v>
          </cell>
          <cell r="AU45">
            <v>0.41370983933665811</v>
          </cell>
          <cell r="AV45">
            <v>0.4136274226883665</v>
          </cell>
          <cell r="AW45">
            <v>0.41917088968404131</v>
          </cell>
          <cell r="AX45">
            <v>0.41915655893824438</v>
          </cell>
          <cell r="AY45">
            <v>0.41583816149672348</v>
          </cell>
          <cell r="AZ45">
            <v>0.41381037518683639</v>
          </cell>
          <cell r="BA45">
            <v>0.40485746147394913</v>
          </cell>
          <cell r="BB45">
            <v>0.40411613979893335</v>
          </cell>
          <cell r="BC45">
            <v>0.39643425685340644</v>
          </cell>
        </row>
        <row r="46">
          <cell r="O46" t="str">
            <v>svensk bakgrund</v>
          </cell>
          <cell r="P46">
            <v>5.887420939496011E-2</v>
          </cell>
          <cell r="Q46">
            <v>5.5171250336655105E-2</v>
          </cell>
          <cell r="R46">
            <v>5.3381781635648315E-2</v>
          </cell>
          <cell r="S46">
            <v>6.0283715003585973E-2</v>
          </cell>
          <cell r="T46">
            <v>5.8430949739347024E-2</v>
          </cell>
          <cell r="U46">
            <v>5.7355991922035353E-2</v>
          </cell>
          <cell r="V46">
            <v>5.6350184689056733E-2</v>
          </cell>
          <cell r="W46">
            <v>5.4493462754692232E-2</v>
          </cell>
          <cell r="X46">
            <v>5.3744156140141837E-2</v>
          </cell>
          <cell r="Y46">
            <v>5.8772982193993649E-2</v>
          </cell>
          <cell r="Z46">
            <v>5.8810434816361688E-2</v>
          </cell>
          <cell r="AA46">
            <v>7.1521834442678955E-2</v>
          </cell>
          <cell r="AB46">
            <v>7.6106788831274474E-2</v>
          </cell>
          <cell r="AC46">
            <v>8.2882697580192469E-2</v>
          </cell>
          <cell r="AD46">
            <v>9.0672447433427839E-2</v>
          </cell>
          <cell r="AE46">
            <v>0.10557436966704081</v>
          </cell>
          <cell r="AF46">
            <v>0.11380521079448465</v>
          </cell>
          <cell r="AG46">
            <v>0.13110264276254613</v>
          </cell>
          <cell r="AK46" t="str">
            <v>utl bakgr född i Sv</v>
          </cell>
          <cell r="AL46">
            <v>0.38334497525931249</v>
          </cell>
          <cell r="AM46">
            <v>0.40150204800257105</v>
          </cell>
          <cell r="AN46">
            <v>0.40853662552869296</v>
          </cell>
          <cell r="AO46">
            <v>0.42759484898948008</v>
          </cell>
          <cell r="AP46">
            <v>0.42924592998139732</v>
          </cell>
          <cell r="AQ46">
            <v>0.43237788717892295</v>
          </cell>
          <cell r="AR46">
            <v>0.44579840642973773</v>
          </cell>
          <cell r="AS46">
            <v>0.45009505273292943</v>
          </cell>
          <cell r="AT46">
            <v>0.44848112156655945</v>
          </cell>
          <cell r="AU46">
            <v>0.45098528152116024</v>
          </cell>
          <cell r="AV46">
            <v>0.44747925847571923</v>
          </cell>
          <cell r="AW46">
            <v>0.46316175423888223</v>
          </cell>
          <cell r="AX46">
            <v>0.45051810556974758</v>
          </cell>
          <cell r="AY46">
            <v>0.45603835704762508</v>
          </cell>
          <cell r="AZ46">
            <v>0.44320296633797868</v>
          </cell>
          <cell r="BA46">
            <v>0.45104442683065687</v>
          </cell>
          <cell r="BB46">
            <v>0.45810752900549168</v>
          </cell>
          <cell r="BC46">
            <v>0.44635666955102521</v>
          </cell>
        </row>
        <row r="47">
          <cell r="O47" t="str">
            <v>utl bakgr född i Sv</v>
          </cell>
          <cell r="P47">
            <v>-0.24148116088492375</v>
          </cell>
          <cell r="Q47">
            <v>-0.27391188489303375</v>
          </cell>
          <cell r="R47">
            <v>-0.27889487396895257</v>
          </cell>
          <cell r="S47">
            <v>-0.28197488778836816</v>
          </cell>
          <cell r="T47">
            <v>-0.27910076220724489</v>
          </cell>
          <cell r="U47">
            <v>-0.27703827940745684</v>
          </cell>
          <cell r="V47">
            <v>-0.30356794214755978</v>
          </cell>
          <cell r="W47">
            <v>-0.29864845771885246</v>
          </cell>
          <cell r="X47">
            <v>-0.29024986586779533</v>
          </cell>
          <cell r="Y47">
            <v>-0.3010874146522356</v>
          </cell>
          <cell r="Z47">
            <v>-0.29705828267805334</v>
          </cell>
          <cell r="AA47">
            <v>-0.31088417102193083</v>
          </cell>
          <cell r="AB47">
            <v>-0.28606505523707054</v>
          </cell>
          <cell r="AC47">
            <v>-0.26967148881597602</v>
          </cell>
          <cell r="AD47">
            <v>-0.27156518481722136</v>
          </cell>
          <cell r="AE47">
            <v>-0.26078323032657474</v>
          </cell>
          <cell r="AF47">
            <v>-0.27194616085608919</v>
          </cell>
          <cell r="AG47">
            <v>-0.26075745589508637</v>
          </cell>
          <cell r="AK47" t="str">
            <v>utlandsfödd</v>
          </cell>
          <cell r="AL47">
            <v>0.45572431652265039</v>
          </cell>
          <cell r="AM47">
            <v>0.45485006514695309</v>
          </cell>
          <cell r="AN47">
            <v>0.46794036677139078</v>
          </cell>
          <cell r="AO47">
            <v>0.44189245413928313</v>
          </cell>
          <cell r="AP47">
            <v>0.45013390029079942</v>
          </cell>
          <cell r="AQ47">
            <v>0.45775542073976533</v>
          </cell>
          <cell r="AR47">
            <v>0.48483528433668494</v>
          </cell>
          <cell r="AS47">
            <v>0.47695034249539731</v>
          </cell>
          <cell r="AT47">
            <v>0.48255771757645916</v>
          </cell>
          <cell r="AU47">
            <v>0.47507964761169819</v>
          </cell>
          <cell r="AV47">
            <v>0.49502635954378055</v>
          </cell>
          <cell r="AW47">
            <v>0.50414977800652205</v>
          </cell>
          <cell r="AX47">
            <v>0.50120165263053673</v>
          </cell>
          <cell r="AY47">
            <v>0.51565384035524564</v>
          </cell>
          <cell r="AZ47">
            <v>0.51517968147925797</v>
          </cell>
          <cell r="BA47">
            <v>0.53713747026186176</v>
          </cell>
          <cell r="BB47">
            <v>0.54464771713000049</v>
          </cell>
          <cell r="BC47">
            <v>0.5441136303345786</v>
          </cell>
        </row>
        <row r="48">
          <cell r="O48" t="str">
            <v>utlandsfödd</v>
          </cell>
          <cell r="P48">
            <v>-0.16136425596966311</v>
          </cell>
          <cell r="Q48">
            <v>-0.24762150587480666</v>
          </cell>
          <cell r="R48">
            <v>-0.23588143160142461</v>
          </cell>
          <cell r="S48">
            <v>-0.3294592891564524</v>
          </cell>
          <cell r="T48">
            <v>-0.30805628193326801</v>
          </cell>
          <cell r="U48">
            <v>-0.306790565823921</v>
          </cell>
          <cell r="V48">
            <v>-0.30446780711292998</v>
          </cell>
          <cell r="W48">
            <v>-0.30625725239617035</v>
          </cell>
          <cell r="X48">
            <v>-0.29548070914925623</v>
          </cell>
          <cell r="Y48">
            <v>-0.30656224787234271</v>
          </cell>
          <cell r="Z48">
            <v>-0.31958399834369511</v>
          </cell>
          <cell r="AA48">
            <v>-0.37791662815665722</v>
          </cell>
          <cell r="AB48">
            <v>-0.38129416292470419</v>
          </cell>
          <cell r="AC48">
            <v>-0.38222420415723535</v>
          </cell>
          <cell r="AD48">
            <v>-0.39968719604502168</v>
          </cell>
          <cell r="AE48">
            <v>-0.39641941563621369</v>
          </cell>
          <cell r="AF48">
            <v>-0.41734893434200021</v>
          </cell>
          <cell r="AG48">
            <v>-0.41516413687934473</v>
          </cell>
          <cell r="AK48" t="str">
            <v>samtliga</v>
          </cell>
          <cell r="AL48">
            <v>0.40196558466996063</v>
          </cell>
          <cell r="AM48">
            <v>0.42139453710217406</v>
          </cell>
          <cell r="AN48">
            <v>0.42625198862145941</v>
          </cell>
          <cell r="AO48">
            <v>0.43650385601602765</v>
          </cell>
          <cell r="AP48">
            <v>0.43614353314866161</v>
          </cell>
          <cell r="AQ48">
            <v>0.43472266914321839</v>
          </cell>
          <cell r="AR48">
            <v>0.4401337692989703</v>
          </cell>
          <cell r="AS48">
            <v>0.44041981518558415</v>
          </cell>
          <cell r="AT48">
            <v>0.43424661569318213</v>
          </cell>
          <cell r="AU48">
            <v>0.43765837402367924</v>
          </cell>
          <cell r="AV48">
            <v>0.43928460792630114</v>
          </cell>
          <cell r="AW48">
            <v>0.45236706347412819</v>
          </cell>
          <cell r="AX48">
            <v>0.4522446182878746</v>
          </cell>
          <cell r="AY48">
            <v>0.45426049155621878</v>
          </cell>
          <cell r="AZ48">
            <v>0.45727576768676914</v>
          </cell>
          <cell r="BA48">
            <v>0.45762388422080358</v>
          </cell>
          <cell r="BB48">
            <v>0.46490183736441915</v>
          </cell>
          <cell r="BC48">
            <v>0.46191112662945305</v>
          </cell>
        </row>
        <row r="49">
          <cell r="O49" t="str">
            <v>samtliga</v>
          </cell>
          <cell r="P49">
            <v>2.9343698133193832E-2</v>
          </cell>
          <cell r="Q49">
            <v>1.1057836056399793E-2</v>
          </cell>
          <cell r="R49">
            <v>9.276134815714366E-3</v>
          </cell>
          <cell r="S49">
            <v>1.1782785007781071E-2</v>
          </cell>
          <cell r="T49">
            <v>1.245901868577241E-2</v>
          </cell>
          <cell r="U49">
            <v>1.0970532173634253E-2</v>
          </cell>
          <cell r="V49">
            <v>9.8292252540611511E-3</v>
          </cell>
          <cell r="W49">
            <v>8.7637882956142985E-3</v>
          </cell>
          <cell r="X49">
            <v>9.9065760883000412E-3</v>
          </cell>
          <cell r="Y49">
            <v>1.1693850844205154E-2</v>
          </cell>
          <cell r="Z49">
            <v>1.0018267840587108E-2</v>
          </cell>
          <cell r="AA49">
            <v>1.1656988216933948E-2</v>
          </cell>
          <cell r="AB49">
            <v>1.3359397354407611E-2</v>
          </cell>
          <cell r="AC49">
            <v>1.4203095552214374E-2</v>
          </cell>
          <cell r="AD49">
            <v>1.3065694213824646E-2</v>
          </cell>
          <cell r="AE49">
            <v>2.2036034930144183E-2</v>
          </cell>
          <cell r="AF49">
            <v>2.1176675159956332E-2</v>
          </cell>
          <cell r="AG49">
            <v>3.4226449352929574E-2</v>
          </cell>
        </row>
      </sheetData>
      <sheetData sheetId="2">
        <row r="5">
          <cell r="BB5">
            <v>1998</v>
          </cell>
        </row>
      </sheetData>
      <sheetData sheetId="3">
        <row r="7">
          <cell r="CB7">
            <v>1998</v>
          </cell>
        </row>
      </sheetData>
      <sheetData sheetId="4">
        <row r="12">
          <cell r="C12">
            <v>1998</v>
          </cell>
        </row>
      </sheetData>
      <sheetData sheetId="5">
        <row r="10">
          <cell r="C10">
            <v>1998</v>
          </cell>
        </row>
      </sheetData>
      <sheetData sheetId="6">
        <row r="11">
          <cell r="C11">
            <v>1998</v>
          </cell>
        </row>
      </sheetData>
      <sheetData sheetId="7">
        <row r="11">
          <cell r="C11">
            <v>1998</v>
          </cell>
        </row>
      </sheetData>
      <sheetData sheetId="8">
        <row r="12">
          <cell r="C12">
            <v>1998</v>
          </cell>
        </row>
      </sheetData>
      <sheetData sheetId="9">
        <row r="10">
          <cell r="M10">
            <v>1998</v>
          </cell>
        </row>
      </sheetData>
      <sheetData sheetId="10"/>
      <sheetData sheetId="11"/>
      <sheetData sheetId="12"/>
      <sheetData sheetId="13">
        <row r="10">
          <cell r="N10">
            <v>1998</v>
          </cell>
        </row>
      </sheetData>
      <sheetData sheetId="14"/>
      <sheetData sheetId="15"/>
      <sheetData sheetId="16">
        <row r="8">
          <cell r="I8">
            <v>1998</v>
          </cell>
        </row>
      </sheetData>
      <sheetData sheetId="17"/>
      <sheetData sheetId="18"/>
      <sheetData sheetId="19">
        <row r="8">
          <cell r="L8">
            <v>1998</v>
          </cell>
        </row>
      </sheetData>
      <sheetData sheetId="20">
        <row r="9">
          <cell r="Q9">
            <v>1998</v>
          </cell>
        </row>
      </sheetData>
      <sheetData sheetId="21"/>
      <sheetData sheetId="22">
        <row r="5">
          <cell r="AF5">
            <v>1998</v>
          </cell>
          <cell r="BM5">
            <v>1998</v>
          </cell>
          <cell r="BN5">
            <v>1999</v>
          </cell>
          <cell r="BO5">
            <v>2000</v>
          </cell>
          <cell r="BP5">
            <v>2001</v>
          </cell>
          <cell r="BQ5">
            <v>2002</v>
          </cell>
          <cell r="BR5">
            <v>2003</v>
          </cell>
          <cell r="BS5">
            <v>2004</v>
          </cell>
          <cell r="BT5">
            <v>2005</v>
          </cell>
          <cell r="BU5">
            <v>2006</v>
          </cell>
          <cell r="BV5">
            <v>2007</v>
          </cell>
          <cell r="BW5">
            <v>2008</v>
          </cell>
          <cell r="BX5">
            <v>2009</v>
          </cell>
          <cell r="BY5">
            <v>2010</v>
          </cell>
          <cell r="BZ5">
            <v>2011</v>
          </cell>
          <cell r="CA5">
            <v>2012</v>
          </cell>
          <cell r="CB5">
            <v>2013</v>
          </cell>
          <cell r="CC5">
            <v>2014</v>
          </cell>
          <cell r="CD5">
            <v>2015</v>
          </cell>
        </row>
        <row r="6">
          <cell r="BL6" t="str">
            <v>Låsocio-elev</v>
          </cell>
          <cell r="BM6">
            <v>-1.031444310667945E-2</v>
          </cell>
          <cell r="BN6">
            <v>7.5738900181066382E-2</v>
          </cell>
          <cell r="BO6">
            <v>0.1104359230247387</v>
          </cell>
          <cell r="BP6">
            <v>9.1972363574282789E-2</v>
          </cell>
          <cell r="BQ6">
            <v>0.18737174767009113</v>
          </cell>
          <cell r="BR6">
            <v>0.13678406653931652</v>
          </cell>
          <cell r="BS6">
            <v>0.16557733198030977</v>
          </cell>
          <cell r="BT6">
            <v>0.21633573415122748</v>
          </cell>
          <cell r="BU6">
            <v>0.23860529594899504</v>
          </cell>
          <cell r="BV6">
            <v>0.18742902505235981</v>
          </cell>
          <cell r="BW6">
            <v>0.20408911021092152</v>
          </cell>
          <cell r="BX6">
            <v>0.30003157860232371</v>
          </cell>
          <cell r="BY6">
            <v>0.32125320964796983</v>
          </cell>
          <cell r="BZ6">
            <v>0.30580367012513809</v>
          </cell>
          <cell r="CA6">
            <v>0.3665765305812767</v>
          </cell>
          <cell r="CB6">
            <v>0.40433072108997326</v>
          </cell>
          <cell r="CC6">
            <v>0.39198409390840344</v>
          </cell>
          <cell r="CD6">
            <v>0.41491987232661204</v>
          </cell>
        </row>
        <row r="7">
          <cell r="BL7" t="str">
            <v>Medelsocio-elev</v>
          </cell>
          <cell r="BM7">
            <v>1.3517570864039548E-2</v>
          </cell>
          <cell r="BN7">
            <v>5.475887663599651E-2</v>
          </cell>
          <cell r="BO7">
            <v>5.9457416323025938E-2</v>
          </cell>
          <cell r="BP7">
            <v>9.1676849704536365E-2</v>
          </cell>
          <cell r="BQ7">
            <v>0.14215197863665674</v>
          </cell>
          <cell r="BR7">
            <v>0.12301255865601933</v>
          </cell>
          <cell r="BS7">
            <v>0.15391831160437072</v>
          </cell>
          <cell r="BT7">
            <v>0.16202837796323083</v>
          </cell>
          <cell r="BU7">
            <v>0.15824746087442421</v>
          </cell>
          <cell r="BV7">
            <v>0.16083469449042342</v>
          </cell>
          <cell r="BW7">
            <v>0.17602181835994296</v>
          </cell>
          <cell r="BX7">
            <v>0.19555924895739513</v>
          </cell>
          <cell r="BY7">
            <v>0.2036750792715977</v>
          </cell>
          <cell r="BZ7">
            <v>0.22040277365481137</v>
          </cell>
          <cell r="CA7">
            <v>0.23962678995601039</v>
          </cell>
          <cell r="CB7">
            <v>0.21572455760531078</v>
          </cell>
          <cell r="CC7">
            <v>0.25894124763189952</v>
          </cell>
          <cell r="CD7">
            <v>0.257550070866846</v>
          </cell>
        </row>
        <row r="8">
          <cell r="BL8" t="str">
            <v>Högsocio-elev</v>
          </cell>
          <cell r="BM8">
            <v>3.7065397845203574E-2</v>
          </cell>
          <cell r="BN8">
            <v>8.914627930675012E-2</v>
          </cell>
          <cell r="BO8">
            <v>7.9247346242288796E-2</v>
          </cell>
          <cell r="BP8">
            <v>7.1202639961703285E-2</v>
          </cell>
          <cell r="BQ8">
            <v>0.15285248871442636</v>
          </cell>
          <cell r="BR8">
            <v>0.13293195405716762</v>
          </cell>
          <cell r="BS8">
            <v>0.14561715208963588</v>
          </cell>
          <cell r="BT8">
            <v>0.13552285931636188</v>
          </cell>
          <cell r="BU8">
            <v>0.1409016145104236</v>
          </cell>
          <cell r="BV8">
            <v>0.12195737870887546</v>
          </cell>
          <cell r="BW8">
            <v>0.15888113201269594</v>
          </cell>
          <cell r="BX8">
            <v>0.21293952877993599</v>
          </cell>
          <cell r="BY8">
            <v>0.18687880681758923</v>
          </cell>
          <cell r="BZ8">
            <v>0.21235813686938715</v>
          </cell>
          <cell r="CA8">
            <v>0.22577486582956513</v>
          </cell>
          <cell r="CB8">
            <v>0.16716374474496498</v>
          </cell>
          <cell r="CC8">
            <v>0.19113580676255471</v>
          </cell>
          <cell r="CD8">
            <v>0.19390773767287939</v>
          </cell>
        </row>
      </sheetData>
      <sheetData sheetId="23">
        <row r="5">
          <cell r="C5">
            <v>1998</v>
          </cell>
        </row>
      </sheetData>
      <sheetData sheetId="24">
        <row r="2">
          <cell r="S2">
            <v>1998</v>
          </cell>
        </row>
      </sheetData>
      <sheetData sheetId="25"/>
      <sheetData sheetId="26"/>
      <sheetData sheetId="27"/>
      <sheetData sheetId="28">
        <row r="8">
          <cell r="R8">
            <v>1998</v>
          </cell>
        </row>
      </sheetData>
      <sheetData sheetId="29">
        <row r="10">
          <cell r="C10">
            <v>1998</v>
          </cell>
        </row>
      </sheetData>
      <sheetData sheetId="30">
        <row r="15">
          <cell r="P15">
            <v>1998</v>
          </cell>
        </row>
      </sheetData>
      <sheetData sheetId="31"/>
      <sheetData sheetId="32"/>
      <sheetData sheetId="33"/>
      <sheetData sheetId="34"/>
      <sheetData sheetId="35"/>
      <sheetData sheetId="36">
        <row r="8">
          <cell r="BE8">
            <v>1998</v>
          </cell>
        </row>
      </sheetData>
      <sheetData sheetId="37"/>
      <sheetData sheetId="38"/>
      <sheetData sheetId="39">
        <row r="6">
          <cell r="N6">
            <v>1998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AA953-6A83-4C4E-B5E7-C7977F4FD65E}">
  <dimension ref="A1:C79"/>
  <sheetViews>
    <sheetView tabSelected="1" workbookViewId="0"/>
  </sheetViews>
  <sheetFormatPr defaultRowHeight="15"/>
  <cols>
    <col min="1" max="1" width="57" customWidth="1"/>
    <col min="2" max="2" width="19.7109375" customWidth="1"/>
    <col min="3" max="3" width="159.42578125" customWidth="1"/>
  </cols>
  <sheetData>
    <row r="1" spans="1:3">
      <c r="A1" s="2" t="s">
        <v>750</v>
      </c>
    </row>
    <row r="3" spans="1:3">
      <c r="A3" s="2" t="s">
        <v>0</v>
      </c>
    </row>
    <row r="4" spans="1:3">
      <c r="A4" s="5" t="s">
        <v>1</v>
      </c>
      <c r="B4" s="5" t="s">
        <v>739</v>
      </c>
      <c r="C4" s="5" t="s">
        <v>13</v>
      </c>
    </row>
    <row r="5" spans="1:3">
      <c r="A5" s="2" t="s">
        <v>2</v>
      </c>
    </row>
    <row r="6" spans="1:3">
      <c r="B6" t="s">
        <v>3</v>
      </c>
      <c r="C6" t="s">
        <v>740</v>
      </c>
    </row>
    <row r="7" spans="1:3">
      <c r="B7" t="s">
        <v>4</v>
      </c>
      <c r="C7" t="s">
        <v>741</v>
      </c>
    </row>
    <row r="8" spans="1:3">
      <c r="B8" t="s">
        <v>6</v>
      </c>
      <c r="C8" t="s">
        <v>742</v>
      </c>
    </row>
    <row r="9" spans="1:3">
      <c r="B9" t="s">
        <v>5</v>
      </c>
      <c r="C9" t="s">
        <v>743</v>
      </c>
    </row>
    <row r="10" spans="1:3">
      <c r="B10" t="s">
        <v>7</v>
      </c>
      <c r="C10" t="s">
        <v>744</v>
      </c>
    </row>
    <row r="11" spans="1:3">
      <c r="B11" t="s">
        <v>8</v>
      </c>
      <c r="C11" t="s">
        <v>745</v>
      </c>
    </row>
    <row r="12" spans="1:3">
      <c r="B12" t="s">
        <v>9</v>
      </c>
      <c r="C12" t="s">
        <v>746</v>
      </c>
    </row>
    <row r="13" spans="1:3">
      <c r="B13" t="s">
        <v>10</v>
      </c>
      <c r="C13" t="s">
        <v>747</v>
      </c>
    </row>
    <row r="14" spans="1:3">
      <c r="B14" t="s">
        <v>11</v>
      </c>
      <c r="C14" t="s">
        <v>748</v>
      </c>
    </row>
    <row r="15" spans="1:3" s="56" customFormat="1">
      <c r="B15" s="56" t="s">
        <v>12</v>
      </c>
      <c r="C15" s="56" t="s">
        <v>749</v>
      </c>
    </row>
    <row r="16" spans="1:3">
      <c r="A16" s="2" t="s">
        <v>670</v>
      </c>
    </row>
    <row r="17" spans="2:3">
      <c r="B17" t="s">
        <v>80</v>
      </c>
      <c r="C17" t="s">
        <v>671</v>
      </c>
    </row>
    <row r="18" spans="2:3">
      <c r="B18" t="s">
        <v>88</v>
      </c>
      <c r="C18" t="s">
        <v>672</v>
      </c>
    </row>
    <row r="19" spans="2:3">
      <c r="B19" t="s">
        <v>102</v>
      </c>
      <c r="C19" t="s">
        <v>673</v>
      </c>
    </row>
    <row r="20" spans="2:3">
      <c r="B20" t="s">
        <v>110</v>
      </c>
      <c r="C20" t="s">
        <v>674</v>
      </c>
    </row>
    <row r="21" spans="2:3">
      <c r="B21" t="s">
        <v>118</v>
      </c>
      <c r="C21" t="s">
        <v>675</v>
      </c>
    </row>
    <row r="22" spans="2:3">
      <c r="B22" t="s">
        <v>122</v>
      </c>
      <c r="C22" t="s">
        <v>676</v>
      </c>
    </row>
    <row r="23" spans="2:3">
      <c r="B23" t="s">
        <v>126</v>
      </c>
      <c r="C23" t="s">
        <v>677</v>
      </c>
    </row>
    <row r="24" spans="2:3">
      <c r="B24" t="s">
        <v>139</v>
      </c>
      <c r="C24" t="s">
        <v>678</v>
      </c>
    </row>
    <row r="25" spans="2:3">
      <c r="B25" t="s">
        <v>141</v>
      </c>
      <c r="C25" t="s">
        <v>679</v>
      </c>
    </row>
    <row r="26" spans="2:3">
      <c r="B26" t="s">
        <v>147</v>
      </c>
      <c r="C26" t="s">
        <v>680</v>
      </c>
    </row>
    <row r="27" spans="2:3">
      <c r="B27" t="s">
        <v>160</v>
      </c>
      <c r="C27" t="s">
        <v>681</v>
      </c>
    </row>
    <row r="28" spans="2:3">
      <c r="B28" t="s">
        <v>174</v>
      </c>
      <c r="C28" t="s">
        <v>682</v>
      </c>
    </row>
    <row r="29" spans="2:3">
      <c r="B29" t="s">
        <v>186</v>
      </c>
      <c r="C29" t="s">
        <v>683</v>
      </c>
    </row>
    <row r="30" spans="2:3">
      <c r="B30" t="s">
        <v>209</v>
      </c>
      <c r="C30" t="s">
        <v>684</v>
      </c>
    </row>
    <row r="31" spans="2:3">
      <c r="B31" t="s">
        <v>239</v>
      </c>
      <c r="C31" t="s">
        <v>685</v>
      </c>
    </row>
    <row r="32" spans="2:3">
      <c r="B32" t="s">
        <v>240</v>
      </c>
      <c r="C32" t="s">
        <v>686</v>
      </c>
    </row>
    <row r="33" spans="1:3">
      <c r="B33" t="s">
        <v>252</v>
      </c>
      <c r="C33" t="s">
        <v>687</v>
      </c>
    </row>
    <row r="34" spans="1:3" s="56" customFormat="1">
      <c r="B34" s="56" t="s">
        <v>256</v>
      </c>
      <c r="C34" s="56" t="s">
        <v>688</v>
      </c>
    </row>
    <row r="35" spans="1:3">
      <c r="A35" s="2" t="s">
        <v>689</v>
      </c>
    </row>
    <row r="36" spans="1:3">
      <c r="B36" s="221" t="s">
        <v>128</v>
      </c>
      <c r="C36" t="s">
        <v>714</v>
      </c>
    </row>
    <row r="37" spans="1:3">
      <c r="B37" s="221" t="s">
        <v>262</v>
      </c>
      <c r="C37" t="s">
        <v>715</v>
      </c>
    </row>
    <row r="38" spans="1:3">
      <c r="B38" s="221" t="s">
        <v>301</v>
      </c>
      <c r="C38" t="s">
        <v>691</v>
      </c>
    </row>
    <row r="39" spans="1:3">
      <c r="B39" s="221" t="s">
        <v>306</v>
      </c>
      <c r="C39" t="s">
        <v>713</v>
      </c>
    </row>
    <row r="40" spans="1:3">
      <c r="B40" s="221" t="s">
        <v>711</v>
      </c>
      <c r="C40" t="s">
        <v>712</v>
      </c>
    </row>
    <row r="41" spans="1:3">
      <c r="B41" s="221" t="s">
        <v>338</v>
      </c>
      <c r="C41" t="s">
        <v>692</v>
      </c>
    </row>
    <row r="42" spans="1:3">
      <c r="B42" s="221" t="s">
        <v>710</v>
      </c>
      <c r="C42" t="s">
        <v>693</v>
      </c>
    </row>
    <row r="43" spans="1:3">
      <c r="B43" s="221" t="s">
        <v>709</v>
      </c>
      <c r="C43" t="s">
        <v>708</v>
      </c>
    </row>
    <row r="44" spans="1:3">
      <c r="B44" s="221" t="s">
        <v>389</v>
      </c>
      <c r="C44" t="s">
        <v>695</v>
      </c>
    </row>
    <row r="45" spans="1:3">
      <c r="B45" s="221" t="s">
        <v>400</v>
      </c>
      <c r="C45" t="s">
        <v>696</v>
      </c>
    </row>
    <row r="46" spans="1:3">
      <c r="B46" s="221" t="s">
        <v>404</v>
      </c>
      <c r="C46" t="s">
        <v>697</v>
      </c>
    </row>
    <row r="47" spans="1:3">
      <c r="B47" s="221" t="s">
        <v>408</v>
      </c>
      <c r="C47" t="s">
        <v>698</v>
      </c>
    </row>
    <row r="48" spans="1:3">
      <c r="B48" s="221" t="s">
        <v>413</v>
      </c>
      <c r="C48" t="s">
        <v>699</v>
      </c>
    </row>
    <row r="49" spans="1:3">
      <c r="B49" s="221" t="s">
        <v>421</v>
      </c>
      <c r="C49" t="s">
        <v>700</v>
      </c>
    </row>
    <row r="50" spans="1:3">
      <c r="B50" s="221" t="s">
        <v>432</v>
      </c>
      <c r="C50" t="s">
        <v>701</v>
      </c>
    </row>
    <row r="51" spans="1:3">
      <c r="B51" s="221" t="s">
        <v>433</v>
      </c>
      <c r="C51" t="s">
        <v>702</v>
      </c>
    </row>
    <row r="52" spans="1:3">
      <c r="B52" s="221" t="s">
        <v>443</v>
      </c>
      <c r="C52" t="s">
        <v>703</v>
      </c>
    </row>
    <row r="53" spans="1:3">
      <c r="B53" s="221" t="s">
        <v>458</v>
      </c>
      <c r="C53" t="s">
        <v>704</v>
      </c>
    </row>
    <row r="54" spans="1:3">
      <c r="B54" s="221" t="s">
        <v>470</v>
      </c>
      <c r="C54" t="s">
        <v>705</v>
      </c>
    </row>
    <row r="55" spans="1:3">
      <c r="B55" s="221" t="s">
        <v>486</v>
      </c>
      <c r="C55" t="s">
        <v>706</v>
      </c>
    </row>
    <row r="56" spans="1:3">
      <c r="B56" s="221" t="s">
        <v>488</v>
      </c>
      <c r="C56" t="s">
        <v>694</v>
      </c>
    </row>
    <row r="57" spans="1:3" s="56" customFormat="1">
      <c r="B57" s="222" t="s">
        <v>503</v>
      </c>
      <c r="C57" s="56" t="s">
        <v>694</v>
      </c>
    </row>
    <row r="58" spans="1:3">
      <c r="A58" s="2" t="s">
        <v>707</v>
      </c>
    </row>
    <row r="59" spans="1:3">
      <c r="B59" s="221" t="s">
        <v>532</v>
      </c>
      <c r="C59" s="221" t="s">
        <v>716</v>
      </c>
    </row>
    <row r="60" spans="1:3">
      <c r="B60" s="221" t="s">
        <v>533</v>
      </c>
      <c r="C60" t="s">
        <v>717</v>
      </c>
    </row>
    <row r="61" spans="1:3" s="56" customFormat="1">
      <c r="B61" s="222" t="s">
        <v>540</v>
      </c>
      <c r="C61" s="56" t="s">
        <v>718</v>
      </c>
    </row>
    <row r="62" spans="1:3">
      <c r="A62" s="2" t="s">
        <v>719</v>
      </c>
      <c r="B62" s="221"/>
    </row>
    <row r="63" spans="1:3">
      <c r="B63" s="221" t="s">
        <v>563</v>
      </c>
      <c r="C63" t="s">
        <v>721</v>
      </c>
    </row>
    <row r="64" spans="1:3">
      <c r="B64" s="221" t="s">
        <v>555</v>
      </c>
      <c r="C64" t="s">
        <v>722</v>
      </c>
    </row>
    <row r="65" spans="1:3">
      <c r="B65" s="221" t="s">
        <v>559</v>
      </c>
      <c r="C65" t="s">
        <v>723</v>
      </c>
    </row>
    <row r="66" spans="1:3">
      <c r="B66" s="221" t="s">
        <v>584</v>
      </c>
      <c r="C66" t="s">
        <v>724</v>
      </c>
    </row>
    <row r="67" spans="1:3">
      <c r="B67" s="221" t="s">
        <v>586</v>
      </c>
      <c r="C67" t="s">
        <v>725</v>
      </c>
    </row>
    <row r="68" spans="1:3">
      <c r="B68" s="221" t="s">
        <v>607</v>
      </c>
      <c r="C68" t="s">
        <v>726</v>
      </c>
    </row>
    <row r="69" spans="1:3">
      <c r="B69" s="221" t="s">
        <v>615</v>
      </c>
      <c r="C69" t="s">
        <v>727</v>
      </c>
    </row>
    <row r="70" spans="1:3">
      <c r="B70" s="221" t="s">
        <v>619</v>
      </c>
      <c r="C70" t="s">
        <v>728</v>
      </c>
    </row>
    <row r="71" spans="1:3">
      <c r="B71" s="221" t="s">
        <v>623</v>
      </c>
      <c r="C71" t="s">
        <v>729</v>
      </c>
    </row>
    <row r="72" spans="1:3">
      <c r="B72" s="221" t="s">
        <v>626</v>
      </c>
      <c r="C72" t="s">
        <v>730</v>
      </c>
    </row>
    <row r="73" spans="1:3" s="56" customFormat="1">
      <c r="B73" s="222" t="s">
        <v>639</v>
      </c>
      <c r="C73" s="56" t="s">
        <v>732</v>
      </c>
    </row>
    <row r="74" spans="1:3">
      <c r="A74" s="2" t="s">
        <v>733</v>
      </c>
      <c r="B74" s="221"/>
    </row>
    <row r="75" spans="1:3" s="56" customFormat="1">
      <c r="B75" s="222" t="s">
        <v>648</v>
      </c>
      <c r="C75" s="56" t="s">
        <v>734</v>
      </c>
    </row>
    <row r="76" spans="1:3">
      <c r="A76" s="2" t="s">
        <v>735</v>
      </c>
      <c r="B76" s="221"/>
    </row>
    <row r="77" spans="1:3">
      <c r="B77" s="221" t="s">
        <v>656</v>
      </c>
      <c r="C77" t="s">
        <v>736</v>
      </c>
    </row>
    <row r="78" spans="1:3">
      <c r="B78" s="221" t="s">
        <v>655</v>
      </c>
      <c r="C78" t="s">
        <v>737</v>
      </c>
    </row>
    <row r="79" spans="1:3" s="56" customFormat="1">
      <c r="B79" s="222" t="s">
        <v>667</v>
      </c>
      <c r="C79" s="56" t="s">
        <v>738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3135C-41A9-42B5-AB9F-B80AF93BBC70}">
  <dimension ref="A1:AP367"/>
  <sheetViews>
    <sheetView topLeftCell="A343" zoomScale="80" zoomScaleNormal="80" workbookViewId="0">
      <selection activeCell="B360" sqref="B360"/>
    </sheetView>
  </sheetViews>
  <sheetFormatPr defaultRowHeight="15"/>
  <cols>
    <col min="19" max="19" width="61.140625" customWidth="1"/>
    <col min="39" max="42" width="10.7109375" customWidth="1"/>
  </cols>
  <sheetData>
    <row r="1" spans="1:39">
      <c r="A1" s="2" t="s">
        <v>20</v>
      </c>
    </row>
    <row r="5" spans="1:39">
      <c r="A5" s="1" t="s">
        <v>3</v>
      </c>
    </row>
    <row r="7" spans="1:39">
      <c r="B7" s="13" t="s">
        <v>19</v>
      </c>
    </row>
    <row r="9" spans="1:39">
      <c r="S9" s="2" t="s">
        <v>21</v>
      </c>
    </row>
    <row r="10" spans="1:39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39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2"/>
      <c r="R11" s="12"/>
      <c r="S11" s="1" t="s">
        <v>14</v>
      </c>
    </row>
    <row r="12" spans="1:39"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2"/>
      <c r="R12" s="12"/>
      <c r="S12" s="14" t="s">
        <v>22</v>
      </c>
    </row>
    <row r="13" spans="1:39">
      <c r="S13" s="4"/>
      <c r="T13" s="5">
        <v>1998</v>
      </c>
      <c r="U13" s="5">
        <v>1999</v>
      </c>
      <c r="V13" s="5">
        <v>2000</v>
      </c>
      <c r="W13" s="5">
        <v>2001</v>
      </c>
      <c r="X13" s="5">
        <v>2002</v>
      </c>
      <c r="Y13" s="5">
        <v>2003</v>
      </c>
      <c r="Z13" s="5">
        <v>2004</v>
      </c>
      <c r="AA13" s="5">
        <v>2005</v>
      </c>
      <c r="AB13" s="5">
        <v>2006</v>
      </c>
      <c r="AC13" s="5">
        <v>2007</v>
      </c>
      <c r="AD13" s="5">
        <v>2008</v>
      </c>
      <c r="AE13" s="5">
        <v>2009</v>
      </c>
      <c r="AF13" s="5">
        <v>2010</v>
      </c>
      <c r="AG13" s="5">
        <v>2011</v>
      </c>
      <c r="AH13" s="5">
        <v>2012</v>
      </c>
      <c r="AI13" s="5">
        <v>2013</v>
      </c>
      <c r="AJ13" s="5">
        <v>2014</v>
      </c>
      <c r="AK13" s="5">
        <v>2015</v>
      </c>
      <c r="AM13" s="6" t="s">
        <v>16</v>
      </c>
    </row>
    <row r="14" spans="1:39">
      <c r="S14" s="7" t="s">
        <v>17</v>
      </c>
      <c r="T14" s="8">
        <v>0.17034479428793387</v>
      </c>
      <c r="U14" s="8">
        <v>0.18174617892082326</v>
      </c>
      <c r="V14" s="8">
        <v>0.185297083666911</v>
      </c>
      <c r="W14" s="8">
        <v>0.19359046728658252</v>
      </c>
      <c r="X14" s="8">
        <v>0.19405537276253806</v>
      </c>
      <c r="Y14" s="8">
        <v>0.19195901312299202</v>
      </c>
      <c r="Z14" s="8">
        <v>0.19682749414065104</v>
      </c>
      <c r="AA14" s="8">
        <v>0.19631978905177302</v>
      </c>
      <c r="AB14" s="8">
        <v>0.19166797614588327</v>
      </c>
      <c r="AC14" s="8">
        <v>0.19555710849764144</v>
      </c>
      <c r="AD14" s="8">
        <v>0.19642332940276289</v>
      </c>
      <c r="AE14" s="8">
        <v>0.20926366958849826</v>
      </c>
      <c r="AF14" s="8">
        <v>0.20984799972762275</v>
      </c>
      <c r="AG14" s="8">
        <v>0.21214373121667524</v>
      </c>
      <c r="AH14" s="8">
        <v>0.21423101042371157</v>
      </c>
      <c r="AI14" s="8">
        <v>0.21891005160291244</v>
      </c>
      <c r="AJ14" s="8">
        <v>0.22521651873312118</v>
      </c>
      <c r="AK14" s="8">
        <v>0.22963675684814769</v>
      </c>
      <c r="AM14" s="9">
        <f>AK14-V14</f>
        <v>4.4339673181236688E-2</v>
      </c>
    </row>
    <row r="15" spans="1:39">
      <c r="S15" s="10" t="s">
        <v>18</v>
      </c>
      <c r="T15" s="8">
        <v>0.15633996336222158</v>
      </c>
      <c r="U15" s="8">
        <v>0.17066887364842639</v>
      </c>
      <c r="V15" s="8">
        <v>0.17656162205543979</v>
      </c>
      <c r="W15" s="8">
        <v>0.18614069109796308</v>
      </c>
      <c r="X15" s="8">
        <v>0.18462729298181962</v>
      </c>
      <c r="Y15" s="8">
        <v>0.18034017136779457</v>
      </c>
      <c r="Z15" s="8">
        <v>0.18887208990184201</v>
      </c>
      <c r="AA15" s="8">
        <v>0.18834483998803472</v>
      </c>
      <c r="AB15" s="8">
        <v>0.18319880107335157</v>
      </c>
      <c r="AC15" s="8">
        <v>0.19012950632715692</v>
      </c>
      <c r="AD15" s="8">
        <v>0.19279008036197673</v>
      </c>
      <c r="AE15" s="8">
        <v>0.20266902060641434</v>
      </c>
      <c r="AF15" s="8">
        <v>0.2054580214437918</v>
      </c>
      <c r="AG15" s="8">
        <v>0.20972004808119613</v>
      </c>
      <c r="AH15" s="8">
        <v>0.21705930327773496</v>
      </c>
      <c r="AI15" s="8">
        <v>0.22239381261211574</v>
      </c>
      <c r="AJ15" s="8">
        <v>0.233503783909629</v>
      </c>
      <c r="AK15" s="8">
        <v>0.23815167204809856</v>
      </c>
      <c r="AM15" s="9">
        <f>AK15-V15</f>
        <v>6.1590049992658769E-2</v>
      </c>
    </row>
    <row r="41" spans="1:39">
      <c r="A41" s="2" t="s">
        <v>4</v>
      </c>
    </row>
    <row r="43" spans="1:39">
      <c r="B43" s="13" t="s">
        <v>23</v>
      </c>
    </row>
    <row r="44" spans="1:39">
      <c r="S44" s="2" t="s">
        <v>29</v>
      </c>
    </row>
    <row r="46" spans="1:39">
      <c r="S46" s="1" t="s">
        <v>28</v>
      </c>
    </row>
    <row r="47" spans="1:39">
      <c r="S47" s="4"/>
      <c r="T47" s="5">
        <v>1998</v>
      </c>
      <c r="U47" s="5">
        <v>1999</v>
      </c>
      <c r="V47" s="5">
        <v>2000</v>
      </c>
      <c r="W47" s="5">
        <v>2001</v>
      </c>
      <c r="X47" s="5">
        <v>2002</v>
      </c>
      <c r="Y47" s="5">
        <v>2003</v>
      </c>
      <c r="Z47" s="5">
        <v>2004</v>
      </c>
      <c r="AA47" s="5">
        <v>2005</v>
      </c>
      <c r="AB47" s="5">
        <v>2006</v>
      </c>
      <c r="AC47" s="5">
        <v>2007</v>
      </c>
      <c r="AD47" s="5">
        <v>2008</v>
      </c>
      <c r="AE47" s="5">
        <v>2009</v>
      </c>
      <c r="AF47" s="5">
        <v>2010</v>
      </c>
      <c r="AG47" s="5">
        <v>2011</v>
      </c>
      <c r="AH47" s="5">
        <v>2012</v>
      </c>
      <c r="AI47" s="5">
        <v>2013</v>
      </c>
      <c r="AJ47" s="5">
        <v>2014</v>
      </c>
      <c r="AK47" s="5">
        <v>2015</v>
      </c>
      <c r="AL47" s="15"/>
      <c r="AM47" s="6" t="s">
        <v>24</v>
      </c>
    </row>
    <row r="48" spans="1:39">
      <c r="S48" s="16" t="s">
        <v>25</v>
      </c>
      <c r="T48" s="8">
        <v>0.18131008132525561</v>
      </c>
      <c r="U48" s="8">
        <v>0.19053179067164644</v>
      </c>
      <c r="V48" s="8">
        <v>0.19295304726031079</v>
      </c>
      <c r="W48" s="8">
        <v>0.19717780579877212</v>
      </c>
      <c r="X48" s="8">
        <v>0.19903167753827072</v>
      </c>
      <c r="Y48" s="8">
        <v>0.19435912851851767</v>
      </c>
      <c r="Z48" s="8">
        <v>0.19767944547237562</v>
      </c>
      <c r="AA48" s="8">
        <v>0.19872812685847979</v>
      </c>
      <c r="AB48" s="8">
        <v>0.19312417450745803</v>
      </c>
      <c r="AC48" s="8">
        <v>0.19629123159065842</v>
      </c>
      <c r="AD48" s="8">
        <v>0.19923094452216861</v>
      </c>
      <c r="AE48" s="8">
        <v>0.20610966198116809</v>
      </c>
      <c r="AF48" s="8">
        <v>0.20803470937985558</v>
      </c>
      <c r="AG48" s="8">
        <v>0.20909702132448041</v>
      </c>
      <c r="AH48" s="8">
        <v>0.20945185916154133</v>
      </c>
      <c r="AI48" s="8">
        <v>0.21296493097899205</v>
      </c>
      <c r="AJ48" s="8">
        <v>0.2109937842744313</v>
      </c>
      <c r="AK48" s="8">
        <v>0.21660325214931181</v>
      </c>
      <c r="AL48" s="15"/>
      <c r="AM48" s="9">
        <f>AK48-V48</f>
        <v>2.365020488900102E-2</v>
      </c>
    </row>
    <row r="49" spans="19:39">
      <c r="S49" s="16" t="s">
        <v>26</v>
      </c>
      <c r="T49" s="8">
        <v>9.6710449731909273E-2</v>
      </c>
      <c r="U49" s="8">
        <v>0.10705570173433111</v>
      </c>
      <c r="V49" s="8">
        <v>0.10447897262771895</v>
      </c>
      <c r="W49" s="8">
        <v>0.10944377037308253</v>
      </c>
      <c r="X49" s="8">
        <v>0.11588112562337945</v>
      </c>
      <c r="Y49" s="8">
        <v>0.11157633596533303</v>
      </c>
      <c r="Z49" s="8">
        <v>0.12044015296350719</v>
      </c>
      <c r="AA49" s="8">
        <v>0.11111820850781307</v>
      </c>
      <c r="AB49" s="8">
        <v>0.11719644878187004</v>
      </c>
      <c r="AC49" s="8">
        <v>0.11476229070357927</v>
      </c>
      <c r="AD49" s="8">
        <v>0.11208514128197843</v>
      </c>
      <c r="AE49" s="8">
        <v>0.12981608162947994</v>
      </c>
      <c r="AF49" s="8">
        <v>0.12219190370883896</v>
      </c>
      <c r="AG49" s="8">
        <v>0.13661139025805469</v>
      </c>
      <c r="AH49" s="8">
        <v>0.11185530558016858</v>
      </c>
      <c r="AI49" s="8">
        <v>0.13086389810357732</v>
      </c>
      <c r="AJ49" s="8">
        <v>0.13377862609845428</v>
      </c>
      <c r="AK49" s="8">
        <v>0.12894650860738036</v>
      </c>
      <c r="AL49" s="15"/>
      <c r="AM49" s="9">
        <f t="shared" ref="AM49:AM50" si="0">AK49-V49</f>
        <v>2.4467535979661406E-2</v>
      </c>
    </row>
    <row r="50" spans="19:39">
      <c r="S50" s="10" t="s">
        <v>27</v>
      </c>
      <c r="T50" s="8">
        <v>6.060915924457342E-2</v>
      </c>
      <c r="U50" s="8">
        <v>8.0274684531827872E-2</v>
      </c>
      <c r="V50" s="8">
        <v>9.4133599888401379E-2</v>
      </c>
      <c r="W50" s="8">
        <v>0.12510063551827971</v>
      </c>
      <c r="X50" s="8">
        <v>0.11897048280186977</v>
      </c>
      <c r="Y50" s="8">
        <v>0.14098692643834376</v>
      </c>
      <c r="Z50" s="8">
        <v>0.14813594065561214</v>
      </c>
      <c r="AA50" s="8">
        <v>0.14750889157495153</v>
      </c>
      <c r="AB50" s="8">
        <v>0.16111580621189284</v>
      </c>
      <c r="AC50" s="8">
        <v>0.17237775847098794</v>
      </c>
      <c r="AD50" s="8">
        <v>0.16650346515814107</v>
      </c>
      <c r="AE50" s="8">
        <v>0.17313636451457534</v>
      </c>
      <c r="AF50" s="8">
        <v>0.17397210534345359</v>
      </c>
      <c r="AG50" s="8">
        <v>0.18271056678146769</v>
      </c>
      <c r="AH50" s="8">
        <v>0.19509306673184307</v>
      </c>
      <c r="AI50" s="8">
        <v>0.19540039099404263</v>
      </c>
      <c r="AJ50" s="8">
        <v>0.22188373043472251</v>
      </c>
      <c r="AK50" s="8">
        <v>0.22256321541064661</v>
      </c>
      <c r="AL50" s="15"/>
      <c r="AM50" s="9">
        <f t="shared" si="0"/>
        <v>0.12842961552224524</v>
      </c>
    </row>
    <row r="77" spans="1:19">
      <c r="A77" s="2" t="s">
        <v>6</v>
      </c>
    </row>
    <row r="78" spans="1:19">
      <c r="B78" t="s">
        <v>36</v>
      </c>
    </row>
    <row r="79" spans="1:19">
      <c r="S79" s="2" t="s">
        <v>34</v>
      </c>
    </row>
    <row r="81" spans="19:40">
      <c r="S81" t="s">
        <v>35</v>
      </c>
    </row>
    <row r="82" spans="19:40">
      <c r="S82" s="4"/>
      <c r="T82" s="5">
        <v>1998</v>
      </c>
      <c r="U82" s="5">
        <v>1999</v>
      </c>
      <c r="V82" s="5">
        <v>2000</v>
      </c>
      <c r="W82" s="5">
        <v>2001</v>
      </c>
      <c r="X82" s="5">
        <v>2002</v>
      </c>
      <c r="Y82" s="5">
        <v>2003</v>
      </c>
      <c r="Z82" s="5">
        <v>2004</v>
      </c>
      <c r="AA82" s="5">
        <v>2005</v>
      </c>
      <c r="AB82" s="5">
        <v>2006</v>
      </c>
      <c r="AC82" s="5">
        <v>2007</v>
      </c>
      <c r="AD82" s="5">
        <v>2008</v>
      </c>
      <c r="AE82" s="5">
        <v>2009</v>
      </c>
      <c r="AF82" s="5">
        <v>2010</v>
      </c>
      <c r="AG82" s="5">
        <v>2011</v>
      </c>
      <c r="AH82" s="5">
        <v>2012</v>
      </c>
      <c r="AI82" s="5">
        <v>2013</v>
      </c>
      <c r="AJ82" s="5">
        <v>2014</v>
      </c>
      <c r="AK82" s="5">
        <v>2015</v>
      </c>
      <c r="AL82" s="17">
        <v>2016</v>
      </c>
      <c r="AM82" s="3"/>
      <c r="AN82" s="6" t="s">
        <v>30</v>
      </c>
    </row>
    <row r="83" spans="19:40">
      <c r="S83" s="18" t="s">
        <v>31</v>
      </c>
      <c r="T83" s="19">
        <v>0.15450130538769102</v>
      </c>
      <c r="U83" s="19">
        <v>0.15730989904858741</v>
      </c>
      <c r="V83" s="19">
        <v>0.1577390192676468</v>
      </c>
      <c r="W83" s="19">
        <v>0.1574053848710765</v>
      </c>
      <c r="X83" s="19">
        <v>0.16135340529551287</v>
      </c>
      <c r="Y83" s="19">
        <v>0.16016071766004633</v>
      </c>
      <c r="Z83" s="19">
        <v>0.16594242259641501</v>
      </c>
      <c r="AA83" s="19">
        <v>0.16726474265789715</v>
      </c>
      <c r="AB83" s="19">
        <v>0.16188987139928349</v>
      </c>
      <c r="AC83" s="19">
        <v>0.17233452075221606</v>
      </c>
      <c r="AD83" s="19">
        <v>0.17098563093986435</v>
      </c>
      <c r="AE83" s="19">
        <v>0.18566627304932329</v>
      </c>
      <c r="AF83" s="19">
        <v>0.18405530602196565</v>
      </c>
      <c r="AG83" s="19">
        <v>0.19380798809228478</v>
      </c>
      <c r="AH83" s="19">
        <v>0.20077340121645518</v>
      </c>
      <c r="AI83" s="19">
        <v>0.212817692352226</v>
      </c>
      <c r="AJ83" s="19">
        <v>0.21727866533150822</v>
      </c>
      <c r="AK83" s="19">
        <v>0.21616582384399896</v>
      </c>
      <c r="AL83" s="20"/>
      <c r="AM83" s="3"/>
      <c r="AN83" s="9">
        <f>AK83-T83</f>
        <v>6.1664518456307937E-2</v>
      </c>
    </row>
    <row r="84" spans="19:40">
      <c r="S84" s="21" t="s">
        <v>32</v>
      </c>
      <c r="T84" s="8">
        <v>0.14113567252481074</v>
      </c>
      <c r="U84" s="8">
        <v>0.1362473496994866</v>
      </c>
      <c r="V84" s="8">
        <v>0.13682062203292072</v>
      </c>
      <c r="W84" s="8">
        <v>0.12952734645154568</v>
      </c>
      <c r="X84" s="8">
        <v>0.13621030592066999</v>
      </c>
      <c r="Y84" s="8">
        <v>0.13095166736598135</v>
      </c>
      <c r="Z84" s="8">
        <v>0.13519067818058494</v>
      </c>
      <c r="AA84" s="8">
        <v>0.13661826912084143</v>
      </c>
      <c r="AB84" s="8">
        <v>0.13054678058812305</v>
      </c>
      <c r="AC84" s="8">
        <v>0.13890159939557106</v>
      </c>
      <c r="AD84" s="8">
        <v>0.1377200595754712</v>
      </c>
      <c r="AE84" s="8">
        <v>0.14421151870173618</v>
      </c>
      <c r="AF84" s="8">
        <v>0.13988774178488442</v>
      </c>
      <c r="AG84" s="8">
        <v>0.14630520877727304</v>
      </c>
      <c r="AH84" s="8">
        <v>0.15001264350376775</v>
      </c>
      <c r="AI84" s="8">
        <v>0.15792735961290452</v>
      </c>
      <c r="AJ84" s="8">
        <v>0.16495664389865811</v>
      </c>
      <c r="AK84" s="8">
        <v>0.16145433614735227</v>
      </c>
      <c r="AL84" s="20">
        <v>0.16495404437546166</v>
      </c>
      <c r="AM84" s="3"/>
      <c r="AN84" s="9">
        <f t="shared" ref="AN84:AN85" si="1">AK84-T84</f>
        <v>2.0318663622541533E-2</v>
      </c>
    </row>
    <row r="85" spans="19:40">
      <c r="S85" s="21" t="s">
        <v>33</v>
      </c>
      <c r="T85" s="8">
        <v>0.11185508895902893</v>
      </c>
      <c r="U85" s="8">
        <v>0.12144460276354585</v>
      </c>
      <c r="V85" s="8">
        <v>0.12218819678309525</v>
      </c>
      <c r="W85" s="8">
        <v>0.1275308512692192</v>
      </c>
      <c r="X85" s="8">
        <v>0.13025878872554919</v>
      </c>
      <c r="Y85" s="8">
        <v>0.13473550388876843</v>
      </c>
      <c r="Z85" s="8">
        <v>0.14140208183929079</v>
      </c>
      <c r="AA85" s="8">
        <v>0.14151245881801464</v>
      </c>
      <c r="AB85" s="8">
        <v>0.14017794073698864</v>
      </c>
      <c r="AC85" s="8">
        <v>0.14807159419019966</v>
      </c>
      <c r="AD85" s="8">
        <v>0.15108472501690698</v>
      </c>
      <c r="AE85" s="8">
        <v>0.16814115664303231</v>
      </c>
      <c r="AF85" s="8">
        <v>0.17189704194128896</v>
      </c>
      <c r="AG85" s="8">
        <v>0.18016095598486684</v>
      </c>
      <c r="AH85" s="8">
        <v>0.18816293227971045</v>
      </c>
      <c r="AI85" s="8">
        <v>0.19974882017134021</v>
      </c>
      <c r="AJ85" s="8">
        <v>0.20019651324399509</v>
      </c>
      <c r="AK85" s="8">
        <v>0.20134723963423112</v>
      </c>
      <c r="AL85" s="20"/>
      <c r="AM85" s="3"/>
      <c r="AN85" s="9">
        <f t="shared" si="1"/>
        <v>8.9492150675202192E-2</v>
      </c>
    </row>
    <row r="114" spans="1:42">
      <c r="A114" s="2" t="s">
        <v>5</v>
      </c>
    </row>
    <row r="115" spans="1:42">
      <c r="B115" t="s">
        <v>37</v>
      </c>
    </row>
    <row r="116" spans="1:42">
      <c r="S116" s="2" t="s">
        <v>42</v>
      </c>
    </row>
    <row r="118" spans="1:42">
      <c r="S118" t="s">
        <v>43</v>
      </c>
    </row>
    <row r="119" spans="1:42">
      <c r="S119" s="4"/>
      <c r="T119" s="5">
        <v>1998</v>
      </c>
      <c r="U119" s="5">
        <v>1999</v>
      </c>
      <c r="V119" s="5">
        <v>2000</v>
      </c>
      <c r="W119" s="5">
        <v>2001</v>
      </c>
      <c r="X119" s="5">
        <v>2002</v>
      </c>
      <c r="Y119" s="5">
        <v>2003</v>
      </c>
      <c r="Z119" s="5">
        <v>2004</v>
      </c>
      <c r="AA119" s="5">
        <v>2005</v>
      </c>
      <c r="AB119" s="5">
        <v>2006</v>
      </c>
      <c r="AC119" s="5">
        <v>2007</v>
      </c>
      <c r="AD119" s="5">
        <v>2008</v>
      </c>
      <c r="AE119" s="5">
        <v>2009</v>
      </c>
      <c r="AF119" s="5">
        <v>2010</v>
      </c>
      <c r="AG119" s="5">
        <v>2011</v>
      </c>
      <c r="AH119" s="5">
        <v>2012</v>
      </c>
      <c r="AI119" s="5">
        <v>2013</v>
      </c>
      <c r="AJ119" s="5">
        <v>2014</v>
      </c>
      <c r="AK119" s="5">
        <v>2015</v>
      </c>
      <c r="AL119" s="22">
        <v>2016</v>
      </c>
      <c r="AN119" s="23" t="s">
        <v>30</v>
      </c>
      <c r="AO119" s="23" t="s">
        <v>38</v>
      </c>
      <c r="AP119" s="23" t="s">
        <v>16</v>
      </c>
    </row>
    <row r="120" spans="1:42">
      <c r="S120" s="21" t="s">
        <v>39</v>
      </c>
      <c r="T120" s="8">
        <v>0.16616285660306065</v>
      </c>
      <c r="U120" s="8">
        <v>0.17830632931598689</v>
      </c>
      <c r="V120" s="8">
        <v>0.18203732503888026</v>
      </c>
      <c r="W120" s="8">
        <v>0.21489415535126927</v>
      </c>
      <c r="X120" s="8">
        <v>0.2124074546847077</v>
      </c>
      <c r="Y120" s="8">
        <v>0.21797145511358837</v>
      </c>
      <c r="Z120" s="8">
        <v>0.2216114069747466</v>
      </c>
      <c r="AA120" s="8">
        <v>0.21323721011031008</v>
      </c>
      <c r="AB120" s="8">
        <v>0.22113778246724697</v>
      </c>
      <c r="AC120" s="8">
        <v>0.2242272491797617</v>
      </c>
      <c r="AD120" s="8">
        <v>0.22575731934337451</v>
      </c>
      <c r="AE120" s="8">
        <v>0.24552706994036091</v>
      </c>
      <c r="AF120" s="8">
        <v>0.23859087269815854</v>
      </c>
      <c r="AG120" s="8">
        <v>0.24988279418659168</v>
      </c>
      <c r="AH120" s="8">
        <v>0.24522171253822631</v>
      </c>
      <c r="AI120" s="8">
        <v>0.24701195219123506</v>
      </c>
      <c r="AJ120" s="8">
        <v>0.24209660359619228</v>
      </c>
      <c r="AK120" s="8">
        <v>0.23314378554021123</v>
      </c>
      <c r="AL120" s="24">
        <v>0.22173497498172826</v>
      </c>
      <c r="AN120" s="9">
        <f>AK120-T120</f>
        <v>6.6980928937150574E-2</v>
      </c>
      <c r="AO120" s="9">
        <f>AL120-T120</f>
        <v>5.5572118378667601E-2</v>
      </c>
      <c r="AP120" s="9">
        <f>AK120-V120</f>
        <v>5.1106460501330969E-2</v>
      </c>
    </row>
    <row r="121" spans="1:42">
      <c r="S121" s="18" t="s">
        <v>40</v>
      </c>
      <c r="T121" s="8">
        <v>0.13120918266376411</v>
      </c>
      <c r="U121" s="8">
        <v>0.1117881907963858</v>
      </c>
      <c r="V121" s="8">
        <v>0.10844337735094038</v>
      </c>
      <c r="W121" s="8">
        <v>0.12318286151491967</v>
      </c>
      <c r="X121" s="8">
        <v>0.12568616316486844</v>
      </c>
      <c r="Y121" s="8">
        <v>0.1267811472415053</v>
      </c>
      <c r="Z121" s="8">
        <v>0.13201438848920866</v>
      </c>
      <c r="AA121" s="8">
        <v>0.13263342082239718</v>
      </c>
      <c r="AB121" s="8">
        <v>0.14136041263700838</v>
      </c>
      <c r="AC121" s="8">
        <v>0.15015873015873016</v>
      </c>
      <c r="AD121" s="8">
        <v>0.16046577676796364</v>
      </c>
      <c r="AE121" s="8">
        <v>0.17003754390214365</v>
      </c>
      <c r="AF121" s="8">
        <v>0.16384900416859657</v>
      </c>
      <c r="AG121" s="8">
        <v>0.17705735660847882</v>
      </c>
      <c r="AH121" s="8">
        <v>0.17118199694122785</v>
      </c>
      <c r="AI121" s="8">
        <v>0.15911282545805208</v>
      </c>
      <c r="AJ121" s="8">
        <v>0.17185216120275629</v>
      </c>
      <c r="AK121" s="8">
        <v>0.16420150053590568</v>
      </c>
      <c r="AL121" s="24">
        <v>0.1495521083679266</v>
      </c>
      <c r="AN121" s="9">
        <f t="shared" ref="AN121:AN122" si="2">AK121-T121</f>
        <v>3.2992317872141574E-2</v>
      </c>
      <c r="AO121" s="9">
        <f t="shared" ref="AO121:AO122" si="3">AL121-T121</f>
        <v>1.8342925704162488E-2</v>
      </c>
      <c r="AP121" s="9">
        <f t="shared" ref="AP121:AP122" si="4">AK121-V121</f>
        <v>5.57581231849653E-2</v>
      </c>
    </row>
    <row r="122" spans="1:42">
      <c r="S122" s="21" t="s">
        <v>41</v>
      </c>
      <c r="T122" s="8">
        <v>6.4537702725296769E-2</v>
      </c>
      <c r="U122" s="8">
        <v>0.10152761457109284</v>
      </c>
      <c r="V122" s="8">
        <v>0.10646168073055139</v>
      </c>
      <c r="W122" s="8">
        <v>0.12771813927883291</v>
      </c>
      <c r="X122" s="8">
        <v>0.12468336616943428</v>
      </c>
      <c r="Y122" s="8">
        <v>0.13053446052443046</v>
      </c>
      <c r="Z122" s="8">
        <v>0.12084773786261836</v>
      </c>
      <c r="AA122" s="8">
        <v>0.11331444759206799</v>
      </c>
      <c r="AB122" s="8">
        <v>0.11296329136371697</v>
      </c>
      <c r="AC122" s="8">
        <v>0.10191637630662022</v>
      </c>
      <c r="AD122" s="8">
        <v>9.0374026960318973E-2</v>
      </c>
      <c r="AE122" s="8">
        <v>0.10074413279908415</v>
      </c>
      <c r="AF122" s="8">
        <v>9.7614616816105573E-2</v>
      </c>
      <c r="AG122" s="8">
        <v>0.1018750922781633</v>
      </c>
      <c r="AH122" s="8">
        <v>0.10107197549770292</v>
      </c>
      <c r="AI122" s="8">
        <v>0.11392256090384842</v>
      </c>
      <c r="AJ122" s="8">
        <v>0.106466790677317</v>
      </c>
      <c r="AK122" s="8">
        <v>0.1044885177453027</v>
      </c>
      <c r="AL122" s="24">
        <v>0.1072549206047352</v>
      </c>
      <c r="AN122" s="9">
        <f t="shared" si="2"/>
        <v>3.9950815020005928E-2</v>
      </c>
      <c r="AO122" s="9">
        <f t="shared" si="3"/>
        <v>4.2717217879438427E-2</v>
      </c>
      <c r="AP122" s="9">
        <f t="shared" si="4"/>
        <v>-1.9731629852486887E-3</v>
      </c>
    </row>
    <row r="151" spans="1:40">
      <c r="A151" s="2" t="s">
        <v>7</v>
      </c>
    </row>
    <row r="152" spans="1:40">
      <c r="B152" s="13" t="s">
        <v>44</v>
      </c>
    </row>
    <row r="153" spans="1:40">
      <c r="S153" s="2" t="s">
        <v>48</v>
      </c>
    </row>
    <row r="154" spans="1:40">
      <c r="AN154" s="23" t="s">
        <v>45</v>
      </c>
    </row>
    <row r="155" spans="1:40">
      <c r="S155" t="s">
        <v>28</v>
      </c>
      <c r="AN155" s="9">
        <f>AL157-V157</f>
        <v>6.6475450804710387E-2</v>
      </c>
    </row>
    <row r="156" spans="1:40">
      <c r="S156" s="4"/>
      <c r="T156" s="5">
        <v>1998</v>
      </c>
      <c r="U156" s="5">
        <v>1999</v>
      </c>
      <c r="V156" s="5">
        <v>2000</v>
      </c>
      <c r="W156" s="5">
        <v>2001</v>
      </c>
      <c r="X156" s="5">
        <v>2002</v>
      </c>
      <c r="Y156" s="5">
        <v>2003</v>
      </c>
      <c r="Z156" s="5">
        <v>2004</v>
      </c>
      <c r="AA156" s="5">
        <v>2005</v>
      </c>
      <c r="AB156" s="5">
        <v>2006</v>
      </c>
      <c r="AC156" s="5">
        <v>2007</v>
      </c>
      <c r="AD156" s="5">
        <v>2008</v>
      </c>
      <c r="AE156" s="5">
        <v>2009</v>
      </c>
      <c r="AF156" s="5">
        <v>2010</v>
      </c>
      <c r="AG156" s="5">
        <v>2011</v>
      </c>
      <c r="AH156" s="5">
        <v>2012</v>
      </c>
      <c r="AI156" s="5">
        <v>2013</v>
      </c>
      <c r="AJ156" s="5">
        <v>2014</v>
      </c>
      <c r="AK156" s="5">
        <v>2015</v>
      </c>
      <c r="AL156" s="5">
        <v>2016</v>
      </c>
      <c r="AN156" s="9">
        <f>AL158-V158</f>
        <v>4.0336734792586301E-2</v>
      </c>
    </row>
    <row r="157" spans="1:40">
      <c r="S157" s="21" t="s">
        <v>46</v>
      </c>
      <c r="T157" s="8">
        <v>6.4101283024901062E-2</v>
      </c>
      <c r="U157" s="8">
        <v>6.8235129012209558E-2</v>
      </c>
      <c r="V157" s="8">
        <v>7.2203718706554246E-2</v>
      </c>
      <c r="W157" s="8">
        <v>7.423119821542383E-2</v>
      </c>
      <c r="X157" s="8">
        <v>8.328182017587589E-2</v>
      </c>
      <c r="Y157" s="8">
        <v>8.0213050330148222E-2</v>
      </c>
      <c r="Z157" s="8">
        <v>8.3054687733937538E-2</v>
      </c>
      <c r="AA157" s="8">
        <v>8.6512363916792692E-2</v>
      </c>
      <c r="AB157" s="8">
        <v>8.0601585014409213E-2</v>
      </c>
      <c r="AC157" s="8">
        <v>8.5402343710908962E-2</v>
      </c>
      <c r="AD157" s="8">
        <v>8.740274622544783E-2</v>
      </c>
      <c r="AE157" s="8">
        <v>0.10496481035854167</v>
      </c>
      <c r="AF157" s="8">
        <v>0.10430882044416914</v>
      </c>
      <c r="AG157" s="8">
        <v>0.11419685400426643</v>
      </c>
      <c r="AH157" s="8">
        <v>0.11843739980763064</v>
      </c>
      <c r="AI157" s="8">
        <v>0.12490934730056406</v>
      </c>
      <c r="AJ157" s="8">
        <v>0.13408106296337058</v>
      </c>
      <c r="AK157" s="8">
        <v>0.13558203042943312</v>
      </c>
      <c r="AL157" s="8">
        <v>0.13867916951126463</v>
      </c>
    </row>
    <row r="158" spans="1:40">
      <c r="S158" s="21" t="s">
        <v>47</v>
      </c>
      <c r="T158" s="8">
        <v>5.8844761723332362E-2</v>
      </c>
      <c r="U158" s="8">
        <v>6.1366497155228843E-2</v>
      </c>
      <c r="V158" s="8">
        <v>6.5428255848980821E-2</v>
      </c>
      <c r="W158" s="8">
        <v>6.6109331197436935E-2</v>
      </c>
      <c r="X158" s="8">
        <v>7.2020158416239169E-2</v>
      </c>
      <c r="Y158" s="8">
        <v>7.0311558999478052E-2</v>
      </c>
      <c r="Z158" s="8">
        <v>7.0645505199847122E-2</v>
      </c>
      <c r="AA158" s="8">
        <v>7.312571855019262E-2</v>
      </c>
      <c r="AB158" s="8">
        <v>6.7134319031637094E-2</v>
      </c>
      <c r="AC158" s="8">
        <v>7.2504821600771444E-2</v>
      </c>
      <c r="AD158" s="8">
        <v>7.0954197702820007E-2</v>
      </c>
      <c r="AE158" s="8">
        <v>8.6193538000221379E-2</v>
      </c>
      <c r="AF158" s="8">
        <v>8.057470343058673E-2</v>
      </c>
      <c r="AG158" s="8">
        <v>8.9846356059625404E-2</v>
      </c>
      <c r="AH158" s="8">
        <v>9.077080619985485E-2</v>
      </c>
      <c r="AI158" s="8">
        <v>9.3994416173296638E-2</v>
      </c>
      <c r="AJ158" s="8">
        <v>0.10354140775606462</v>
      </c>
      <c r="AK158" s="8">
        <v>0.10249693239584752</v>
      </c>
      <c r="AL158" s="8">
        <v>0.10576499064156712</v>
      </c>
    </row>
    <row r="188" spans="1:38">
      <c r="A188" s="2" t="s">
        <v>8</v>
      </c>
    </row>
    <row r="189" spans="1:38">
      <c r="B189" t="s">
        <v>49</v>
      </c>
    </row>
    <row r="190" spans="1:38">
      <c r="S190" s="2" t="s">
        <v>15</v>
      </c>
    </row>
    <row r="191" spans="1:38">
      <c r="S191" s="4"/>
      <c r="T191" s="5">
        <v>1998</v>
      </c>
      <c r="U191" s="5">
        <v>1999</v>
      </c>
      <c r="V191" s="5">
        <v>2000</v>
      </c>
      <c r="W191" s="5">
        <v>2001</v>
      </c>
      <c r="X191" s="5">
        <v>2002</v>
      </c>
      <c r="Y191" s="5">
        <v>2003</v>
      </c>
      <c r="Z191" s="5">
        <v>2004</v>
      </c>
      <c r="AA191" s="5">
        <v>2005</v>
      </c>
      <c r="AB191" s="5">
        <v>2006</v>
      </c>
      <c r="AC191" s="5">
        <v>2007</v>
      </c>
      <c r="AD191" s="5">
        <v>2008</v>
      </c>
      <c r="AE191" s="5">
        <v>2009</v>
      </c>
      <c r="AF191" s="5">
        <v>2010</v>
      </c>
      <c r="AG191" s="5">
        <v>2011</v>
      </c>
      <c r="AH191" s="5">
        <v>2012</v>
      </c>
      <c r="AI191" s="5">
        <v>2013</v>
      </c>
      <c r="AJ191" s="5">
        <v>2014</v>
      </c>
      <c r="AK191" s="5">
        <v>2015</v>
      </c>
      <c r="AL191" s="5">
        <v>2016</v>
      </c>
    </row>
    <row r="192" spans="1:38">
      <c r="S192" s="21" t="s">
        <v>50</v>
      </c>
      <c r="T192" s="25">
        <v>217.41441329694902</v>
      </c>
      <c r="U192" s="25">
        <v>219.72546899047416</v>
      </c>
      <c r="V192" s="25">
        <v>221.93281716267356</v>
      </c>
      <c r="W192" s="25">
        <v>222.70465982866563</v>
      </c>
      <c r="X192" s="25">
        <v>225.77729831144407</v>
      </c>
      <c r="Y192" s="25">
        <v>226.83382407066549</v>
      </c>
      <c r="Z192" s="25">
        <v>228.42244876729441</v>
      </c>
      <c r="AA192" s="25">
        <v>228.7011548274472</v>
      </c>
      <c r="AB192" s="25">
        <v>228.73649832722674</v>
      </c>
      <c r="AC192" s="25">
        <v>229.76061949746165</v>
      </c>
      <c r="AD192" s="25">
        <v>232.39536097608624</v>
      </c>
      <c r="AE192" s="25">
        <v>234.77506848388563</v>
      </c>
      <c r="AF192" s="25">
        <v>234.74280897692481</v>
      </c>
      <c r="AG192" s="25">
        <v>237.1919969941772</v>
      </c>
      <c r="AH192" s="25">
        <v>239.82325115253599</v>
      </c>
      <c r="AI192" s="25">
        <v>240.39476450798989</v>
      </c>
      <c r="AJ192" s="25">
        <v>243.22440357852847</v>
      </c>
      <c r="AK192" s="25">
        <v>247.20213684428722</v>
      </c>
      <c r="AL192" s="25">
        <v>251.67637849908218</v>
      </c>
    </row>
    <row r="193" spans="19:38">
      <c r="S193" s="21" t="s">
        <v>51</v>
      </c>
      <c r="T193" s="25">
        <v>179.30683880547701</v>
      </c>
      <c r="U193" s="25">
        <v>178.42396944663483</v>
      </c>
      <c r="V193" s="25">
        <v>178.48559919436013</v>
      </c>
      <c r="W193" s="25">
        <v>177.38348637952944</v>
      </c>
      <c r="X193" s="25">
        <v>178.58292985024318</v>
      </c>
      <c r="Y193" s="25">
        <v>179.53494366300862</v>
      </c>
      <c r="Z193" s="25">
        <v>180.95155529354628</v>
      </c>
      <c r="AA193" s="25">
        <v>179.44812399139269</v>
      </c>
      <c r="AB193" s="25">
        <v>181.37745347947833</v>
      </c>
      <c r="AC193" s="25">
        <v>180.70041342178556</v>
      </c>
      <c r="AD193" s="25">
        <v>182.44927630934055</v>
      </c>
      <c r="AE193" s="25">
        <v>180.12580852721189</v>
      </c>
      <c r="AF193" s="25">
        <v>179.54462467523214</v>
      </c>
      <c r="AG193" s="25">
        <v>180.48096079389632</v>
      </c>
      <c r="AH193" s="25">
        <v>181.54237831769609</v>
      </c>
      <c r="AI193" s="25">
        <v>182.21226653205429</v>
      </c>
      <c r="AJ193" s="25">
        <v>182.49316939890858</v>
      </c>
      <c r="AK193" s="25">
        <v>184.45478502655871</v>
      </c>
      <c r="AL193" s="25">
        <v>186.31903924546424</v>
      </c>
    </row>
    <row r="194" spans="19:38">
      <c r="S194" s="26" t="s">
        <v>52</v>
      </c>
      <c r="T194" s="28">
        <f>T192-T193</f>
        <v>38.107574491472008</v>
      </c>
      <c r="U194" s="27">
        <f t="shared" ref="U194:AL194" si="5">U192-U193</f>
        <v>41.301499543839327</v>
      </c>
      <c r="V194" s="27">
        <f t="shared" si="5"/>
        <v>43.447217968313424</v>
      </c>
      <c r="W194" s="27">
        <f t="shared" si="5"/>
        <v>45.321173449136182</v>
      </c>
      <c r="X194" s="27">
        <f t="shared" si="5"/>
        <v>47.194368461200895</v>
      </c>
      <c r="Y194" s="27">
        <f t="shared" si="5"/>
        <v>47.298880407656867</v>
      </c>
      <c r="Z194" s="27">
        <f t="shared" si="5"/>
        <v>47.470893473748134</v>
      </c>
      <c r="AA194" s="27">
        <f t="shared" si="5"/>
        <v>49.253030836054506</v>
      </c>
      <c r="AB194" s="27">
        <f t="shared" si="5"/>
        <v>47.359044847748407</v>
      </c>
      <c r="AC194" s="27">
        <f t="shared" si="5"/>
        <v>49.060206075676092</v>
      </c>
      <c r="AD194" s="27">
        <f t="shared" si="5"/>
        <v>49.946084666745691</v>
      </c>
      <c r="AE194" s="27">
        <f t="shared" si="5"/>
        <v>54.649259956673745</v>
      </c>
      <c r="AF194" s="27">
        <f t="shared" si="5"/>
        <v>55.198184301692663</v>
      </c>
      <c r="AG194" s="27">
        <f t="shared" si="5"/>
        <v>56.711036200280887</v>
      </c>
      <c r="AH194" s="27">
        <f t="shared" si="5"/>
        <v>58.280872834839897</v>
      </c>
      <c r="AI194" s="27">
        <f t="shared" si="5"/>
        <v>58.182497975935604</v>
      </c>
      <c r="AJ194" s="27">
        <f t="shared" si="5"/>
        <v>60.731234179619889</v>
      </c>
      <c r="AK194" s="27">
        <f t="shared" si="5"/>
        <v>62.747351817728514</v>
      </c>
      <c r="AL194" s="27">
        <f t="shared" si="5"/>
        <v>65.357339253617937</v>
      </c>
    </row>
    <row r="225" spans="1:38">
      <c r="A225" s="2" t="s">
        <v>9</v>
      </c>
    </row>
    <row r="226" spans="1:38">
      <c r="B226" s="13" t="s">
        <v>53</v>
      </c>
    </row>
    <row r="227" spans="1:38">
      <c r="S227" s="2" t="s">
        <v>57</v>
      </c>
    </row>
    <row r="228" spans="1:38">
      <c r="S228" s="2" t="s">
        <v>28</v>
      </c>
    </row>
    <row r="230" spans="1:38">
      <c r="S230" s="4"/>
      <c r="T230" s="5">
        <v>1998</v>
      </c>
      <c r="U230" s="5">
        <v>1999</v>
      </c>
      <c r="V230" s="5">
        <v>2000</v>
      </c>
      <c r="W230" s="5">
        <v>2001</v>
      </c>
      <c r="X230" s="5">
        <v>2002</v>
      </c>
      <c r="Y230" s="5">
        <v>2003</v>
      </c>
      <c r="Z230" s="5">
        <v>2004</v>
      </c>
      <c r="AA230" s="5">
        <v>2005</v>
      </c>
      <c r="AB230" s="5">
        <v>2006</v>
      </c>
      <c r="AC230" s="5">
        <v>2007</v>
      </c>
      <c r="AD230" s="5">
        <v>2008</v>
      </c>
      <c r="AE230" s="5">
        <v>2009</v>
      </c>
      <c r="AF230" s="5">
        <v>2010</v>
      </c>
      <c r="AG230" s="5">
        <v>2011</v>
      </c>
      <c r="AH230" s="5">
        <v>2012</v>
      </c>
      <c r="AI230" s="5">
        <v>2013</v>
      </c>
      <c r="AJ230" s="5">
        <v>2014</v>
      </c>
      <c r="AK230" s="5">
        <v>2015</v>
      </c>
      <c r="AL230" s="17">
        <v>2016</v>
      </c>
    </row>
    <row r="231" spans="1:38">
      <c r="S231" s="21" t="s">
        <v>54</v>
      </c>
      <c r="T231" s="8">
        <v>5.8219070133963755E-2</v>
      </c>
      <c r="U231" s="8">
        <v>6.4042790831121715E-2</v>
      </c>
      <c r="V231" s="8">
        <v>6.9551919253708516E-2</v>
      </c>
      <c r="W231" s="8">
        <v>7.2032571249608518E-2</v>
      </c>
      <c r="X231" s="8">
        <v>8.1610224682513832E-2</v>
      </c>
      <c r="Y231" s="8">
        <v>7.8075191013510084E-2</v>
      </c>
      <c r="Z231" s="8">
        <v>8.2056006641423859E-2</v>
      </c>
      <c r="AA231" s="8">
        <v>8.5389935896786742E-2</v>
      </c>
      <c r="AB231" s="8">
        <v>7.9392012029708511E-2</v>
      </c>
      <c r="AC231" s="8">
        <v>8.3066375563671982E-2</v>
      </c>
      <c r="AD231" s="8">
        <v>8.5952999406868069E-2</v>
      </c>
      <c r="AE231" s="8">
        <v>0.1021743828272122</v>
      </c>
      <c r="AF231" s="8">
        <v>0.10196062337768931</v>
      </c>
      <c r="AG231" s="8">
        <v>0.11135469595148337</v>
      </c>
      <c r="AH231" s="8">
        <v>0.11661909357865988</v>
      </c>
      <c r="AI231" s="8">
        <v>0.12024173676608038</v>
      </c>
      <c r="AJ231" s="8">
        <v>0.12976899211806139</v>
      </c>
      <c r="AK231" s="8">
        <v>0.12783979844489815</v>
      </c>
      <c r="AL231" s="8">
        <v>0.13540650578904956</v>
      </c>
    </row>
    <row r="232" spans="1:38">
      <c r="S232" s="21" t="s">
        <v>55</v>
      </c>
      <c r="T232" s="8">
        <v>5.5670311412469975E-2</v>
      </c>
      <c r="U232" s="8">
        <v>5.8673216508244204E-2</v>
      </c>
      <c r="V232" s="8">
        <v>6.2602530084666458E-2</v>
      </c>
      <c r="W232" s="8">
        <v>6.4314789687924007E-2</v>
      </c>
      <c r="X232" s="8">
        <v>7.4130418246818874E-2</v>
      </c>
      <c r="Y232" s="8">
        <v>7.2054506656267933E-2</v>
      </c>
      <c r="Z232" s="8">
        <v>7.3935152277325167E-2</v>
      </c>
      <c r="AA232" s="8">
        <v>7.8157665505226473E-2</v>
      </c>
      <c r="AB232" s="8">
        <v>7.314716185497952E-2</v>
      </c>
      <c r="AC232" s="8">
        <v>7.6880561543138229E-2</v>
      </c>
      <c r="AD232" s="8">
        <v>7.9481722861386356E-2</v>
      </c>
      <c r="AE232" s="8">
        <v>9.0380519904898204E-2</v>
      </c>
      <c r="AF232" s="8">
        <v>9.1777534950264167E-2</v>
      </c>
      <c r="AG232" s="8">
        <v>9.9508075203845539E-2</v>
      </c>
      <c r="AH232" s="8">
        <v>0.10172698500068805</v>
      </c>
      <c r="AI232" s="8">
        <v>0.10414521873927604</v>
      </c>
      <c r="AJ232" s="8">
        <v>0.11297661082016161</v>
      </c>
      <c r="AK232" s="8">
        <v>0.10931418436222101</v>
      </c>
    </row>
    <row r="233" spans="1:38">
      <c r="S233" s="21" t="s">
        <v>56</v>
      </c>
      <c r="T233" s="8">
        <v>3.7158012660448915E-2</v>
      </c>
      <c r="U233" s="8">
        <v>3.5838427424187941E-2</v>
      </c>
      <c r="V233" s="8">
        <v>3.8983390034020411E-2</v>
      </c>
      <c r="W233" s="8">
        <v>3.6134431313833482E-2</v>
      </c>
      <c r="X233" s="8">
        <v>4.2967861110739282E-2</v>
      </c>
      <c r="Y233" s="8">
        <v>4.0642734679230734E-2</v>
      </c>
      <c r="Z233" s="8">
        <v>3.7348045380173889E-2</v>
      </c>
      <c r="AA233" s="8">
        <v>3.7076811555293042E-2</v>
      </c>
      <c r="AB233" s="8">
        <v>3.8653198653198655E-2</v>
      </c>
      <c r="AC233" s="8">
        <v>3.8396601492293451E-2</v>
      </c>
      <c r="AD233" s="8">
        <v>3.8753955533637446E-2</v>
      </c>
      <c r="AE233" s="8">
        <v>4.1918354732672157E-2</v>
      </c>
      <c r="AF233" s="8">
        <v>4.3973186053374927E-2</v>
      </c>
      <c r="AG233" s="8">
        <v>4.6745186543479797E-2</v>
      </c>
      <c r="AH233" s="8">
        <v>5.0376715272008481E-2</v>
      </c>
      <c r="AI233" s="8">
        <v>5.4142108224980001E-2</v>
      </c>
      <c r="AJ233" s="8">
        <v>5.9561501300631731E-2</v>
      </c>
      <c r="AK233" s="8">
        <v>5.5219294161467557E-2</v>
      </c>
    </row>
    <row r="262" spans="1:22">
      <c r="A262" s="2" t="s">
        <v>10</v>
      </c>
    </row>
    <row r="263" spans="1:22">
      <c r="B263" s="13" t="s">
        <v>58</v>
      </c>
    </row>
    <row r="264" spans="1:22">
      <c r="S264" s="2" t="s">
        <v>15</v>
      </c>
      <c r="T264" s="29"/>
      <c r="U264" s="29"/>
      <c r="V264" s="29"/>
    </row>
    <row r="265" spans="1:22">
      <c r="S265" s="32"/>
      <c r="T265" s="31" t="s">
        <v>16</v>
      </c>
      <c r="U265" s="31" t="s">
        <v>59</v>
      </c>
      <c r="V265" s="31" t="s">
        <v>60</v>
      </c>
    </row>
    <row r="266" spans="1:22">
      <c r="S266" s="33" t="s">
        <v>61</v>
      </c>
      <c r="T266" s="30">
        <v>0.72145316740394894</v>
      </c>
      <c r="U266" s="30">
        <v>0.84603531198699422</v>
      </c>
      <c r="V266" s="30">
        <v>0.56543792146054828</v>
      </c>
    </row>
    <row r="267" spans="1:22">
      <c r="S267" s="33" t="s">
        <v>62</v>
      </c>
      <c r="T267" s="30">
        <v>0.27854683259605106</v>
      </c>
      <c r="U267" s="30">
        <v>0.15396468801300578</v>
      </c>
      <c r="V267" s="30">
        <v>0.43456207853945172</v>
      </c>
    </row>
    <row r="299" spans="1:19">
      <c r="A299" s="2" t="s">
        <v>11</v>
      </c>
    </row>
    <row r="300" spans="1:19">
      <c r="B300" s="13" t="s">
        <v>63</v>
      </c>
    </row>
    <row r="301" spans="1:19">
      <c r="G301" s="2" t="s">
        <v>73</v>
      </c>
    </row>
    <row r="302" spans="1:19">
      <c r="S302" s="2" t="s">
        <v>75</v>
      </c>
    </row>
    <row r="304" spans="1:19">
      <c r="S304" t="s">
        <v>71</v>
      </c>
    </row>
    <row r="305" spans="19:24">
      <c r="S305" s="2">
        <v>2000</v>
      </c>
    </row>
    <row r="306" spans="19:24">
      <c r="S306" s="4"/>
      <c r="T306" s="5" t="s">
        <v>64</v>
      </c>
      <c r="U306" s="5" t="s">
        <v>65</v>
      </c>
      <c r="V306" s="34" t="s">
        <v>66</v>
      </c>
      <c r="W306" s="42" t="s">
        <v>72</v>
      </c>
    </row>
    <row r="307" spans="19:24">
      <c r="S307" s="21" t="s">
        <v>70</v>
      </c>
      <c r="T307" s="40">
        <v>233.64964925954837</v>
      </c>
      <c r="U307" s="40">
        <v>234.84059169423008</v>
      </c>
      <c r="V307" s="36">
        <v>239.71438771867153</v>
      </c>
      <c r="W307" s="41">
        <f>V307-T307</f>
        <v>6.0647384591231628</v>
      </c>
    </row>
    <row r="308" spans="19:24">
      <c r="S308" s="21" t="s">
        <v>69</v>
      </c>
      <c r="T308" s="40">
        <v>198.81687832855346</v>
      </c>
      <c r="U308" s="40">
        <v>199.87181903864067</v>
      </c>
      <c r="V308" s="36">
        <v>204.38321202382062</v>
      </c>
      <c r="W308" s="41">
        <f t="shared" ref="W308" si="6">V308-T308</f>
        <v>5.5663336952671614</v>
      </c>
    </row>
    <row r="309" spans="19:24">
      <c r="S309" s="4" t="s">
        <v>68</v>
      </c>
      <c r="T309" s="37">
        <v>163.31220204888925</v>
      </c>
      <c r="U309" s="37">
        <v>167.23238368172582</v>
      </c>
      <c r="V309" s="38">
        <v>172.96485841009888</v>
      </c>
      <c r="W309" s="44">
        <f>V309-T309</f>
        <v>9.6526563612096368</v>
      </c>
    </row>
    <row r="310" spans="19:24">
      <c r="S310" s="43" t="s">
        <v>67</v>
      </c>
      <c r="T310" s="41">
        <f>T307-T309</f>
        <v>70.337447210659121</v>
      </c>
      <c r="U310" s="41">
        <f>U307-U309</f>
        <v>67.608208012504264</v>
      </c>
      <c r="V310" s="45">
        <f>V307-V309</f>
        <v>66.749529308572647</v>
      </c>
      <c r="W310" s="3"/>
    </row>
    <row r="312" spans="19:24">
      <c r="X312" s="3"/>
    </row>
    <row r="313" spans="19:24">
      <c r="X313" s="3"/>
    </row>
    <row r="314" spans="19:24">
      <c r="X314" s="3"/>
    </row>
    <row r="315" spans="19:24">
      <c r="X315" s="3"/>
    </row>
    <row r="316" spans="19:24">
      <c r="X316" s="3"/>
    </row>
    <row r="328" spans="7:23">
      <c r="G328" s="2" t="s">
        <v>74</v>
      </c>
    </row>
    <row r="329" spans="7:23">
      <c r="S329" s="2" t="s">
        <v>76</v>
      </c>
    </row>
    <row r="330" spans="7:23">
      <c r="S330" s="2">
        <v>2015</v>
      </c>
    </row>
    <row r="331" spans="7:23">
      <c r="S331" s="4"/>
      <c r="T331" s="5" t="s">
        <v>64</v>
      </c>
      <c r="U331" s="5" t="s">
        <v>65</v>
      </c>
      <c r="V331" s="34" t="s">
        <v>66</v>
      </c>
      <c r="W331" s="42" t="s">
        <v>72</v>
      </c>
    </row>
    <row r="332" spans="7:23">
      <c r="S332" s="21" t="s">
        <v>70</v>
      </c>
      <c r="T332" s="40">
        <v>247.67223382045944</v>
      </c>
      <c r="U332" s="40">
        <v>250.14229387103148</v>
      </c>
      <c r="V332" s="36">
        <v>260.84354894800998</v>
      </c>
      <c r="W332" s="41">
        <f>V332-T332</f>
        <v>13.171315127550542</v>
      </c>
    </row>
    <row r="333" spans="7:23">
      <c r="S333" s="21" t="s">
        <v>69</v>
      </c>
      <c r="T333" s="40">
        <v>213.79535225498367</v>
      </c>
      <c r="U333" s="40">
        <v>217.55684242655343</v>
      </c>
      <c r="V333" s="36">
        <v>231.41601227621445</v>
      </c>
      <c r="W333" s="41">
        <f t="shared" ref="W333:W334" si="7">V333-T333</f>
        <v>17.620660021230776</v>
      </c>
    </row>
    <row r="334" spans="7:23">
      <c r="S334" s="4" t="s">
        <v>68</v>
      </c>
      <c r="T334" s="37">
        <v>169.81420196671723</v>
      </c>
      <c r="U334" s="37">
        <v>179.15909516672892</v>
      </c>
      <c r="V334" s="38">
        <v>198.54680256527703</v>
      </c>
      <c r="W334" s="39">
        <f t="shared" si="7"/>
        <v>28.732600598559799</v>
      </c>
    </row>
    <row r="335" spans="7:23">
      <c r="S335" s="43" t="s">
        <v>67</v>
      </c>
      <c r="T335" s="41">
        <f>T332-T334</f>
        <v>77.858031853742204</v>
      </c>
      <c r="U335" s="41">
        <f t="shared" ref="U335:V335" si="8">U332-U334</f>
        <v>70.983198704302566</v>
      </c>
      <c r="V335" s="46">
        <f t="shared" si="8"/>
        <v>62.296746382732948</v>
      </c>
      <c r="W335" s="3"/>
    </row>
    <row r="359" spans="1:37">
      <c r="A359" s="2" t="s">
        <v>12</v>
      </c>
    </row>
    <row r="360" spans="1:37">
      <c r="B360" s="13" t="s">
        <v>77</v>
      </c>
    </row>
    <row r="361" spans="1:37">
      <c r="S361" s="2" t="s">
        <v>79</v>
      </c>
    </row>
    <row r="363" spans="1:37">
      <c r="S363" t="s">
        <v>78</v>
      </c>
    </row>
    <row r="364" spans="1:37">
      <c r="S364" s="4"/>
      <c r="T364" s="5">
        <v>1998</v>
      </c>
      <c r="U364" s="5">
        <v>1999</v>
      </c>
      <c r="V364" s="5">
        <v>2000</v>
      </c>
      <c r="W364" s="5">
        <v>2001</v>
      </c>
      <c r="X364" s="5">
        <v>2002</v>
      </c>
      <c r="Y364" s="5">
        <v>2003</v>
      </c>
      <c r="Z364" s="5">
        <v>2004</v>
      </c>
      <c r="AA364" s="5">
        <v>2005</v>
      </c>
      <c r="AB364" s="5">
        <v>2006</v>
      </c>
      <c r="AC364" s="5">
        <v>2007</v>
      </c>
      <c r="AD364" s="5">
        <v>2008</v>
      </c>
      <c r="AE364" s="5">
        <v>2009</v>
      </c>
      <c r="AF364" s="5">
        <v>2010</v>
      </c>
      <c r="AG364" s="5">
        <v>2011</v>
      </c>
      <c r="AH364" s="5">
        <v>2012</v>
      </c>
      <c r="AI364" s="5">
        <v>2013</v>
      </c>
      <c r="AJ364" s="5">
        <v>2014</v>
      </c>
      <c r="AK364" s="5">
        <v>2015</v>
      </c>
    </row>
    <row r="365" spans="1:37">
      <c r="S365" s="21" t="s">
        <v>68</v>
      </c>
      <c r="T365" s="35">
        <v>2.1639350908048982</v>
      </c>
      <c r="U365" s="35">
        <v>8.5561486878970925</v>
      </c>
      <c r="V365" s="35">
        <v>9.6526563612096368</v>
      </c>
      <c r="W365" s="35">
        <v>10.741820877442194</v>
      </c>
      <c r="X365" s="35">
        <v>15.302330630688459</v>
      </c>
      <c r="Y365" s="35">
        <v>13.387219036523419</v>
      </c>
      <c r="Z365" s="35">
        <v>14.142082771809868</v>
      </c>
      <c r="AA365" s="35">
        <v>15.901931493493066</v>
      </c>
      <c r="AB365" s="35">
        <v>16.633760491201912</v>
      </c>
      <c r="AC365" s="35">
        <v>15.133989179351914</v>
      </c>
      <c r="AD365" s="35">
        <v>16.601096542345573</v>
      </c>
      <c r="AE365" s="35">
        <v>23.105097331756042</v>
      </c>
      <c r="AF365" s="35">
        <v>24.321890603131436</v>
      </c>
      <c r="AG365" s="35">
        <v>22.288871263281294</v>
      </c>
      <c r="AH365" s="35">
        <v>24.698809889067576</v>
      </c>
      <c r="AI365" s="35">
        <v>27.546633663760105</v>
      </c>
      <c r="AJ365" s="35">
        <v>26.239468414110007</v>
      </c>
      <c r="AK365" s="35">
        <v>28.732600598559799</v>
      </c>
    </row>
    <row r="366" spans="1:37">
      <c r="S366" s="21" t="s">
        <v>69</v>
      </c>
      <c r="T366" s="35">
        <v>1.8818936651047693</v>
      </c>
      <c r="U366" s="35">
        <v>5.1763303268954814</v>
      </c>
      <c r="V366" s="35">
        <v>5.5663336952671614</v>
      </c>
      <c r="W366" s="35">
        <v>8.0371306774277684</v>
      </c>
      <c r="X366" s="35">
        <v>10.324951007998209</v>
      </c>
      <c r="Y366" s="35">
        <v>9.1793802739364025</v>
      </c>
      <c r="Z366" s="35">
        <v>12.001948022276991</v>
      </c>
      <c r="AA366" s="35">
        <v>12.240455247724157</v>
      </c>
      <c r="AB366" s="35">
        <v>11.419676853779691</v>
      </c>
      <c r="AC366" s="35">
        <v>11.478594453198582</v>
      </c>
      <c r="AD366" s="35">
        <v>13.230947485858337</v>
      </c>
      <c r="AE366" s="35">
        <v>14.829716043153553</v>
      </c>
      <c r="AF366" s="35">
        <v>15.158311202137327</v>
      </c>
      <c r="AG366" s="35">
        <v>16.127819748108124</v>
      </c>
      <c r="AH366" s="35">
        <v>17.661464663098116</v>
      </c>
      <c r="AI366" s="35">
        <v>15.046438386378412</v>
      </c>
      <c r="AJ366" s="35">
        <v>17.363070374314162</v>
      </c>
      <c r="AK366" s="35">
        <v>17.620660021230776</v>
      </c>
    </row>
    <row r="367" spans="1:37">
      <c r="S367" s="21" t="s">
        <v>70</v>
      </c>
      <c r="T367" s="35">
        <v>2.0747193183694037</v>
      </c>
      <c r="U367" s="35">
        <v>5.6275784242973828</v>
      </c>
      <c r="V367" s="35">
        <v>6.0647384591231628</v>
      </c>
      <c r="W367" s="35">
        <v>5.9084870585183182</v>
      </c>
      <c r="X367" s="35">
        <v>11.438399105282457</v>
      </c>
      <c r="Y367" s="35">
        <v>9.3819017930919983</v>
      </c>
      <c r="Z367" s="35">
        <v>10.581199072565994</v>
      </c>
      <c r="AA367" s="35">
        <v>9.304535493725524</v>
      </c>
      <c r="AB367" s="35">
        <v>9.8221683064322747</v>
      </c>
      <c r="AC367" s="35">
        <v>9.0525156372136166</v>
      </c>
      <c r="AD367" s="35">
        <v>10.797127732882046</v>
      </c>
      <c r="AE367" s="35">
        <v>13.740291967556828</v>
      </c>
      <c r="AF367" s="35">
        <v>12.506500763607107</v>
      </c>
      <c r="AG367" s="35">
        <v>13.908092034958457</v>
      </c>
      <c r="AH367" s="35">
        <v>14.465588395044421</v>
      </c>
      <c r="AI367" s="35">
        <v>10.565679561949764</v>
      </c>
      <c r="AJ367" s="35">
        <v>12.567363878128987</v>
      </c>
      <c r="AK367" s="35">
        <v>13.171315127550542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DC45B-35C0-4C46-8523-D9C100499099}">
  <dimension ref="A1:O477"/>
  <sheetViews>
    <sheetView zoomScale="80" zoomScaleNormal="80" workbookViewId="0">
      <selection activeCell="L11" sqref="L11"/>
    </sheetView>
  </sheetViews>
  <sheetFormatPr defaultRowHeight="15"/>
  <cols>
    <col min="1" max="1" width="15.7109375" customWidth="1"/>
    <col min="2" max="2" width="12.7109375" customWidth="1"/>
    <col min="3" max="4" width="15.7109375" customWidth="1"/>
    <col min="5" max="5" width="16.7109375" customWidth="1"/>
    <col min="6" max="6" width="15.7109375" customWidth="1"/>
    <col min="7" max="7" width="17.85546875" customWidth="1"/>
    <col min="8" max="15" width="15.7109375" customWidth="1"/>
  </cols>
  <sheetData>
    <row r="1" spans="1:7">
      <c r="A1" s="2" t="s">
        <v>300</v>
      </c>
    </row>
    <row r="4" spans="1:7">
      <c r="A4" s="2" t="s">
        <v>80</v>
      </c>
    </row>
    <row r="5" spans="1:7">
      <c r="B5" s="55" t="s">
        <v>87</v>
      </c>
      <c r="C5" s="56"/>
      <c r="D5" s="56"/>
      <c r="E5" s="56"/>
      <c r="F5" s="56"/>
      <c r="G5" s="56"/>
    </row>
    <row r="6" spans="1:7" ht="61.5" customHeight="1">
      <c r="B6" s="47" t="s">
        <v>81</v>
      </c>
      <c r="C6" s="48" t="s">
        <v>82</v>
      </c>
      <c r="D6" s="48" t="s">
        <v>83</v>
      </c>
      <c r="E6" s="48" t="s">
        <v>84</v>
      </c>
      <c r="F6" s="49" t="s">
        <v>85</v>
      </c>
      <c r="G6" s="50" t="s">
        <v>86</v>
      </c>
    </row>
    <row r="7" spans="1:7">
      <c r="B7" s="16">
        <v>1998</v>
      </c>
      <c r="C7" s="51">
        <v>96926</v>
      </c>
      <c r="D7" s="51">
        <v>96926</v>
      </c>
      <c r="E7" s="51">
        <v>93392</v>
      </c>
      <c r="F7" s="52">
        <v>93392</v>
      </c>
      <c r="G7" s="8">
        <f>1-F7/C7</f>
        <v>3.6460805150320907E-2</v>
      </c>
    </row>
    <row r="8" spans="1:7">
      <c r="B8" s="16">
        <v>1999</v>
      </c>
      <c r="C8" s="51">
        <v>96313</v>
      </c>
      <c r="D8" s="51">
        <v>96257</v>
      </c>
      <c r="E8" s="51">
        <v>95392</v>
      </c>
      <c r="F8" s="52">
        <v>95392</v>
      </c>
      <c r="G8" s="8">
        <f t="shared" ref="G8:G24" si="0">1-F8/C8</f>
        <v>9.5625720307747075E-3</v>
      </c>
    </row>
    <row r="9" spans="1:7">
      <c r="B9" s="16">
        <v>2000</v>
      </c>
      <c r="C9" s="51">
        <v>99478</v>
      </c>
      <c r="D9" s="51">
        <v>99366</v>
      </c>
      <c r="E9" s="51">
        <v>98617</v>
      </c>
      <c r="F9" s="52">
        <v>98617</v>
      </c>
      <c r="G9" s="8">
        <f t="shared" si="0"/>
        <v>8.6551800398078083E-3</v>
      </c>
    </row>
    <row r="10" spans="1:7">
      <c r="B10" s="16">
        <v>2001</v>
      </c>
      <c r="C10" s="51">
        <v>104255</v>
      </c>
      <c r="D10" s="51">
        <v>104099</v>
      </c>
      <c r="E10" s="51">
        <v>101906</v>
      </c>
      <c r="F10" s="52">
        <v>101906</v>
      </c>
      <c r="G10" s="8">
        <f t="shared" si="0"/>
        <v>2.2531293463143309E-2</v>
      </c>
    </row>
    <row r="11" spans="1:7">
      <c r="B11" s="16">
        <v>2002</v>
      </c>
      <c r="C11" s="51">
        <v>106715</v>
      </c>
      <c r="D11" s="51">
        <v>106562</v>
      </c>
      <c r="E11" s="51">
        <v>104352</v>
      </c>
      <c r="F11" s="52">
        <v>104346</v>
      </c>
      <c r="G11" s="8">
        <f t="shared" si="0"/>
        <v>2.2199315934966934E-2</v>
      </c>
    </row>
    <row r="12" spans="1:7">
      <c r="B12" s="16">
        <v>2003</v>
      </c>
      <c r="C12" s="51">
        <v>108824</v>
      </c>
      <c r="D12" s="51">
        <v>108684</v>
      </c>
      <c r="E12" s="51">
        <v>106648</v>
      </c>
      <c r="F12" s="52">
        <v>106645</v>
      </c>
      <c r="G12" s="8">
        <f t="shared" si="0"/>
        <v>2.0023156656619912E-2</v>
      </c>
    </row>
    <row r="13" spans="1:7">
      <c r="B13" s="16">
        <v>2004</v>
      </c>
      <c r="C13" s="51">
        <v>115732</v>
      </c>
      <c r="D13" s="51">
        <v>115493</v>
      </c>
      <c r="E13" s="51">
        <v>113829</v>
      </c>
      <c r="F13" s="52">
        <v>113828</v>
      </c>
      <c r="G13" s="8">
        <f t="shared" si="0"/>
        <v>1.6451802440120233E-2</v>
      </c>
    </row>
    <row r="14" spans="1:7">
      <c r="B14" s="16">
        <v>2005</v>
      </c>
      <c r="C14" s="51">
        <v>119273</v>
      </c>
      <c r="D14" s="51">
        <v>118996</v>
      </c>
      <c r="E14" s="51">
        <v>117400</v>
      </c>
      <c r="F14" s="52">
        <v>117399</v>
      </c>
      <c r="G14" s="8">
        <f t="shared" si="0"/>
        <v>1.5711854317406293E-2</v>
      </c>
    </row>
    <row r="15" spans="1:7">
      <c r="B15" s="16">
        <v>2006</v>
      </c>
      <c r="C15" s="51">
        <v>125709</v>
      </c>
      <c r="D15" s="51">
        <v>125546</v>
      </c>
      <c r="E15" s="51">
        <v>123816</v>
      </c>
      <c r="F15" s="52">
        <v>123815</v>
      </c>
      <c r="G15" s="8">
        <f t="shared" si="0"/>
        <v>1.5066542570539854E-2</v>
      </c>
    </row>
    <row r="16" spans="1:7">
      <c r="B16" s="16">
        <v>2007</v>
      </c>
      <c r="C16" s="51">
        <v>124952</v>
      </c>
      <c r="D16" s="51">
        <v>124800</v>
      </c>
      <c r="E16" s="51">
        <v>122933</v>
      </c>
      <c r="F16" s="52">
        <v>122933</v>
      </c>
      <c r="G16" s="8">
        <f t="shared" si="0"/>
        <v>1.6158204750624239E-2</v>
      </c>
    </row>
    <row r="17" spans="1:7">
      <c r="B17" s="16">
        <v>2008</v>
      </c>
      <c r="C17" s="51">
        <v>122759</v>
      </c>
      <c r="D17" s="51">
        <v>122551</v>
      </c>
      <c r="E17" s="51">
        <v>120938</v>
      </c>
      <c r="F17" s="52">
        <v>120936</v>
      </c>
      <c r="G17" s="8">
        <f t="shared" si="0"/>
        <v>1.4850235013318724E-2</v>
      </c>
    </row>
    <row r="18" spans="1:7">
      <c r="B18" s="16">
        <v>2009</v>
      </c>
      <c r="C18" s="51">
        <v>118495</v>
      </c>
      <c r="D18" s="51">
        <v>118273</v>
      </c>
      <c r="E18" s="51">
        <v>116675</v>
      </c>
      <c r="F18" s="52">
        <v>116674</v>
      </c>
      <c r="G18" s="8">
        <f t="shared" si="0"/>
        <v>1.5367737035317908E-2</v>
      </c>
    </row>
    <row r="19" spans="1:7">
      <c r="B19" s="16">
        <v>2010</v>
      </c>
      <c r="C19" s="51">
        <v>114176</v>
      </c>
      <c r="D19" s="51">
        <v>113909</v>
      </c>
      <c r="E19" s="51">
        <v>112199</v>
      </c>
      <c r="F19" s="52">
        <v>112199</v>
      </c>
      <c r="G19" s="8">
        <f t="shared" si="0"/>
        <v>1.7315372757847558E-2</v>
      </c>
    </row>
    <row r="20" spans="1:7">
      <c r="B20" s="16">
        <v>2011</v>
      </c>
      <c r="C20" s="51">
        <v>106799</v>
      </c>
      <c r="D20" s="51">
        <v>106506</v>
      </c>
      <c r="E20" s="51">
        <v>104826</v>
      </c>
      <c r="F20" s="52">
        <v>104826</v>
      </c>
      <c r="G20" s="8">
        <f t="shared" si="0"/>
        <v>1.8473955748649296E-2</v>
      </c>
    </row>
    <row r="21" spans="1:7">
      <c r="B21" s="16">
        <v>2012</v>
      </c>
      <c r="C21" s="51">
        <v>100161</v>
      </c>
      <c r="D21" s="51">
        <v>99844</v>
      </c>
      <c r="E21" s="51">
        <v>98184</v>
      </c>
      <c r="F21" s="52">
        <v>98184</v>
      </c>
      <c r="G21" s="8">
        <f t="shared" si="0"/>
        <v>1.9738221463443839E-2</v>
      </c>
    </row>
    <row r="22" spans="1:7">
      <c r="B22" s="16">
        <v>2013</v>
      </c>
      <c r="C22" s="51">
        <v>95491</v>
      </c>
      <c r="D22" s="51">
        <v>95129</v>
      </c>
      <c r="E22" s="51">
        <v>93138</v>
      </c>
      <c r="F22" s="52">
        <v>93138</v>
      </c>
      <c r="G22" s="8">
        <f t="shared" si="0"/>
        <v>2.4641065650165994E-2</v>
      </c>
    </row>
    <row r="23" spans="1:7">
      <c r="B23" s="16">
        <v>2014</v>
      </c>
      <c r="C23" s="51">
        <v>97088</v>
      </c>
      <c r="D23" s="51">
        <v>96619</v>
      </c>
      <c r="E23" s="51">
        <v>94473</v>
      </c>
      <c r="F23" s="52">
        <v>94472</v>
      </c>
      <c r="G23" s="8">
        <f t="shared" si="0"/>
        <v>2.6944627554383649E-2</v>
      </c>
    </row>
    <row r="24" spans="1:7">
      <c r="B24" s="16">
        <v>2015</v>
      </c>
      <c r="C24" s="51">
        <v>97474</v>
      </c>
      <c r="D24" s="51">
        <v>96459</v>
      </c>
      <c r="E24" s="51">
        <v>94268</v>
      </c>
      <c r="F24" s="52">
        <v>93743</v>
      </c>
      <c r="G24" s="8">
        <f t="shared" si="0"/>
        <v>3.827687383302214E-2</v>
      </c>
    </row>
    <row r="25" spans="1:7">
      <c r="B25" s="34">
        <v>2016</v>
      </c>
      <c r="C25" s="53">
        <v>105600</v>
      </c>
      <c r="D25" s="53">
        <v>100238</v>
      </c>
      <c r="E25" s="53">
        <v>97855</v>
      </c>
      <c r="F25" s="54">
        <v>0</v>
      </c>
      <c r="G25" s="53">
        <v>0</v>
      </c>
    </row>
    <row r="31" spans="1:7">
      <c r="A31" s="2" t="s">
        <v>88</v>
      </c>
    </row>
    <row r="32" spans="1:7">
      <c r="B32" s="13" t="s">
        <v>95</v>
      </c>
    </row>
    <row r="33" spans="2:14">
      <c r="B33" s="5" t="s">
        <v>89</v>
      </c>
      <c r="C33" s="56"/>
      <c r="D33" s="56"/>
      <c r="E33" s="56"/>
      <c r="F33" s="56"/>
      <c r="G33" s="56"/>
      <c r="H33" s="4"/>
      <c r="I33" s="5" t="s">
        <v>90</v>
      </c>
      <c r="J33" s="56"/>
      <c r="K33" s="56"/>
      <c r="L33" s="56"/>
      <c r="M33" s="56"/>
      <c r="N33" s="56"/>
    </row>
    <row r="34" spans="2:14">
      <c r="B34" s="21"/>
      <c r="C34" s="239" t="s">
        <v>17</v>
      </c>
      <c r="D34" s="239"/>
      <c r="E34" s="240"/>
      <c r="F34" s="241" t="s">
        <v>91</v>
      </c>
      <c r="G34" s="239"/>
      <c r="H34" s="240"/>
      <c r="I34" s="239" t="s">
        <v>17</v>
      </c>
      <c r="J34" s="239"/>
      <c r="K34" s="240"/>
      <c r="L34" s="241" t="s">
        <v>91</v>
      </c>
      <c r="M34" s="239"/>
      <c r="N34" s="240"/>
    </row>
    <row r="35" spans="2:14">
      <c r="B35" s="4"/>
      <c r="C35" s="56" t="s">
        <v>92</v>
      </c>
      <c r="D35" s="56" t="s">
        <v>93</v>
      </c>
      <c r="E35" s="4" t="s">
        <v>94</v>
      </c>
      <c r="F35" s="57" t="s">
        <v>92</v>
      </c>
      <c r="G35" s="56" t="s">
        <v>93</v>
      </c>
      <c r="H35" s="4" t="s">
        <v>94</v>
      </c>
      <c r="I35" s="56" t="s">
        <v>92</v>
      </c>
      <c r="J35" s="56" t="s">
        <v>93</v>
      </c>
      <c r="K35" s="4" t="s">
        <v>94</v>
      </c>
      <c r="L35" s="57" t="s">
        <v>92</v>
      </c>
      <c r="M35" s="56" t="s">
        <v>93</v>
      </c>
      <c r="N35" s="4" t="s">
        <v>94</v>
      </c>
    </row>
    <row r="36" spans="2:14">
      <c r="B36" s="58">
        <v>1998</v>
      </c>
      <c r="C36" s="59">
        <v>96926</v>
      </c>
      <c r="D36" s="60">
        <v>198.91288199244667</v>
      </c>
      <c r="E36" s="61">
        <v>59.571286737097417</v>
      </c>
      <c r="F36" s="59">
        <v>96926</v>
      </c>
      <c r="G36" s="60">
        <v>24.310401749788344</v>
      </c>
      <c r="H36" s="61">
        <v>8.2091610426431298</v>
      </c>
      <c r="I36" s="59">
        <v>96926</v>
      </c>
      <c r="J36" s="60">
        <v>198.91288199245068</v>
      </c>
      <c r="K36" s="61">
        <v>59.571286737097331</v>
      </c>
      <c r="L36" s="59">
        <v>96926</v>
      </c>
      <c r="M36" s="60">
        <v>24.310401749788536</v>
      </c>
      <c r="N36" s="61">
        <v>8.2091610426430996</v>
      </c>
    </row>
    <row r="37" spans="2:14">
      <c r="B37" s="58">
        <v>1999</v>
      </c>
      <c r="C37" s="59">
        <v>96313</v>
      </c>
      <c r="D37" s="60">
        <v>199.724180536376</v>
      </c>
      <c r="E37" s="61">
        <v>62.223751805968632</v>
      </c>
      <c r="F37" s="59">
        <v>96313</v>
      </c>
      <c r="G37" s="60">
        <v>24.175137312720249</v>
      </c>
      <c r="H37" s="61">
        <v>8.4484800270040257</v>
      </c>
      <c r="I37" s="59">
        <v>96257</v>
      </c>
      <c r="J37" s="60">
        <v>199.77596434545202</v>
      </c>
      <c r="K37" s="61">
        <v>62.148654544644273</v>
      </c>
      <c r="L37" s="59">
        <v>96257</v>
      </c>
      <c r="M37" s="60">
        <v>24.181358238881252</v>
      </c>
      <c r="N37" s="61">
        <v>8.4394643037216248</v>
      </c>
    </row>
    <row r="38" spans="2:14">
      <c r="B38" s="58">
        <v>2000</v>
      </c>
      <c r="C38" s="59">
        <v>99478</v>
      </c>
      <c r="D38" s="60">
        <v>200.41451376183818</v>
      </c>
      <c r="E38" s="61">
        <v>64.511181022397608</v>
      </c>
      <c r="F38" s="59">
        <v>99478</v>
      </c>
      <c r="G38" s="60">
        <v>24.266672027986004</v>
      </c>
      <c r="H38" s="61">
        <v>8.713762064132144</v>
      </c>
      <c r="I38" s="59">
        <v>99366</v>
      </c>
      <c r="J38" s="60">
        <v>200.5112412696499</v>
      </c>
      <c r="K38" s="61">
        <v>64.411797641221028</v>
      </c>
      <c r="L38" s="59">
        <v>99366</v>
      </c>
      <c r="M38" s="60">
        <v>24.278928406094956</v>
      </c>
      <c r="N38" s="61">
        <v>8.7005485062340462</v>
      </c>
    </row>
    <row r="39" spans="2:14">
      <c r="B39" s="58">
        <v>2001</v>
      </c>
      <c r="C39" s="59">
        <v>104255</v>
      </c>
      <c r="D39" s="60">
        <v>200.30223970073246</v>
      </c>
      <c r="E39" s="61">
        <v>66.001893107611039</v>
      </c>
      <c r="F39" s="59">
        <v>104255</v>
      </c>
      <c r="G39" s="60">
        <v>24.301664188767724</v>
      </c>
      <c r="H39" s="61">
        <v>8.8819959635187171</v>
      </c>
      <c r="I39" s="59">
        <v>104099</v>
      </c>
      <c r="J39" s="60">
        <v>200.45005235400825</v>
      </c>
      <c r="K39" s="61">
        <v>65.832066849229207</v>
      </c>
      <c r="L39" s="59">
        <v>104099</v>
      </c>
      <c r="M39" s="60">
        <v>24.320406536085979</v>
      </c>
      <c r="N39" s="61">
        <v>8.8600248287542538</v>
      </c>
    </row>
    <row r="40" spans="2:14">
      <c r="B40" s="58">
        <v>2002</v>
      </c>
      <c r="C40" s="59">
        <v>106715</v>
      </c>
      <c r="D40" s="60">
        <v>201.91233659747633</v>
      </c>
      <c r="E40" s="61">
        <v>65.774763809674596</v>
      </c>
      <c r="F40" s="59">
        <v>106715</v>
      </c>
      <c r="G40" s="60">
        <v>24.356088647331713</v>
      </c>
      <c r="H40" s="61">
        <v>8.841907392826748</v>
      </c>
      <c r="I40" s="59">
        <v>106560</v>
      </c>
      <c r="J40" s="60">
        <v>202.06803678678884</v>
      </c>
      <c r="K40" s="61">
        <v>65.588796221496551</v>
      </c>
      <c r="L40" s="59">
        <v>106560</v>
      </c>
      <c r="M40" s="60">
        <v>24.373967717717424</v>
      </c>
      <c r="N40" s="61">
        <v>8.8219719205185374</v>
      </c>
    </row>
    <row r="41" spans="2:14">
      <c r="B41" s="58">
        <v>2003</v>
      </c>
      <c r="C41" s="59">
        <v>108824</v>
      </c>
      <c r="D41" s="60">
        <v>202.89894692347062</v>
      </c>
      <c r="E41" s="61">
        <v>65.66731123519223</v>
      </c>
      <c r="F41" s="59">
        <v>108824</v>
      </c>
      <c r="G41" s="60">
        <v>24.697952657501972</v>
      </c>
      <c r="H41" s="61">
        <v>8.8511588507611485</v>
      </c>
      <c r="I41" s="59">
        <v>108684</v>
      </c>
      <c r="J41" s="60">
        <v>203.01539325015446</v>
      </c>
      <c r="K41" s="61">
        <v>65.526927930931663</v>
      </c>
      <c r="L41" s="59">
        <v>108684</v>
      </c>
      <c r="M41" s="60">
        <v>24.711641087924658</v>
      </c>
      <c r="N41" s="61">
        <v>8.8355828959679776</v>
      </c>
    </row>
    <row r="42" spans="2:14">
      <c r="B42" s="58">
        <v>2004</v>
      </c>
      <c r="C42" s="59">
        <v>115732</v>
      </c>
      <c r="D42" s="60">
        <v>204.3897107109531</v>
      </c>
      <c r="E42" s="61">
        <v>65.518128013853072</v>
      </c>
      <c r="F42" s="59">
        <v>115732</v>
      </c>
      <c r="G42" s="60">
        <v>24.645560432723428</v>
      </c>
      <c r="H42" s="61">
        <v>8.9557032164625685</v>
      </c>
      <c r="I42" s="59">
        <v>115493</v>
      </c>
      <c r="J42" s="60">
        <v>204.57555869187166</v>
      </c>
      <c r="K42" s="61">
        <v>65.311605323246226</v>
      </c>
      <c r="L42" s="59">
        <v>115493</v>
      </c>
      <c r="M42" s="60">
        <v>24.667642194764991</v>
      </c>
      <c r="N42" s="61">
        <v>8.9322150175676001</v>
      </c>
    </row>
    <row r="43" spans="2:14">
      <c r="B43" s="58">
        <v>2005</v>
      </c>
      <c r="C43" s="59">
        <v>119273</v>
      </c>
      <c r="D43" s="60">
        <v>203.67132544666393</v>
      </c>
      <c r="E43" s="61">
        <v>65.656866437852614</v>
      </c>
      <c r="F43" s="59">
        <v>119273</v>
      </c>
      <c r="G43" s="60">
        <v>24.513385259027267</v>
      </c>
      <c r="H43" s="61">
        <v>8.9512043864174391</v>
      </c>
      <c r="I43" s="59">
        <v>118996</v>
      </c>
      <c r="J43" s="60">
        <v>203.87416383744048</v>
      </c>
      <c r="K43" s="61">
        <v>65.423906866226773</v>
      </c>
      <c r="L43" s="59">
        <v>118996</v>
      </c>
      <c r="M43" s="60">
        <v>24.538177753874209</v>
      </c>
      <c r="N43" s="61">
        <v>8.9242346696723125</v>
      </c>
    </row>
    <row r="44" spans="2:14">
      <c r="B44" s="58">
        <v>2006</v>
      </c>
      <c r="C44" s="59">
        <v>125709</v>
      </c>
      <c r="D44" s="60">
        <v>204.41778233857269</v>
      </c>
      <c r="E44" s="61">
        <v>65.084474792513873</v>
      </c>
      <c r="F44" s="59">
        <v>125709</v>
      </c>
      <c r="G44" s="60">
        <v>24.716368756414077</v>
      </c>
      <c r="H44" s="61">
        <v>8.9154189866540854</v>
      </c>
      <c r="I44" s="59">
        <v>125546</v>
      </c>
      <c r="J44" s="60">
        <v>204.5452662769043</v>
      </c>
      <c r="K44" s="61">
        <v>64.92660848098177</v>
      </c>
      <c r="L44" s="59">
        <v>125546</v>
      </c>
      <c r="M44" s="60">
        <v>24.731214056999132</v>
      </c>
      <c r="N44" s="61">
        <v>8.8969500172435882</v>
      </c>
    </row>
    <row r="45" spans="2:14">
      <c r="B45" s="58">
        <v>2007</v>
      </c>
      <c r="C45" s="59">
        <v>124952</v>
      </c>
      <c r="D45" s="60">
        <v>204.71633107112592</v>
      </c>
      <c r="E45" s="61">
        <v>65.759988733856218</v>
      </c>
      <c r="F45" s="59">
        <v>124952</v>
      </c>
      <c r="G45" s="60">
        <v>24.63662046225744</v>
      </c>
      <c r="H45" s="61">
        <v>9.0317319663603577</v>
      </c>
      <c r="I45" s="59">
        <v>124800</v>
      </c>
      <c r="J45" s="60">
        <v>204.86606570512797</v>
      </c>
      <c r="K45" s="61">
        <v>65.572869165443706</v>
      </c>
      <c r="L45" s="59">
        <v>124800</v>
      </c>
      <c r="M45" s="60">
        <v>24.653685897435633</v>
      </c>
      <c r="N45" s="61">
        <v>9.0115726491000228</v>
      </c>
    </row>
    <row r="46" spans="2:14">
      <c r="B46" s="58">
        <v>2008</v>
      </c>
      <c r="C46" s="59">
        <v>122759</v>
      </c>
      <c r="D46" s="60">
        <v>206.74785555437947</v>
      </c>
      <c r="E46" s="61">
        <v>66.202447285309717</v>
      </c>
      <c r="F46" s="59">
        <v>122759</v>
      </c>
      <c r="G46" s="60">
        <v>24.972140535520865</v>
      </c>
      <c r="H46" s="61">
        <v>9.1033181468326969</v>
      </c>
      <c r="I46" s="59">
        <v>122549</v>
      </c>
      <c r="J46" s="60">
        <v>206.92841230854694</v>
      </c>
      <c r="K46" s="61">
        <v>65.985109593997592</v>
      </c>
      <c r="L46" s="59">
        <v>122549</v>
      </c>
      <c r="M46" s="60">
        <v>24.992982398877057</v>
      </c>
      <c r="N46" s="61">
        <v>9.0800460744586164</v>
      </c>
    </row>
    <row r="47" spans="2:14">
      <c r="B47" s="58">
        <v>2009</v>
      </c>
      <c r="C47" s="59">
        <v>118495</v>
      </c>
      <c r="D47" s="60">
        <v>206.87958985611192</v>
      </c>
      <c r="E47" s="61">
        <v>67.082378744868009</v>
      </c>
      <c r="F47" s="59">
        <v>118495</v>
      </c>
      <c r="G47" s="60">
        <v>25.026836575383491</v>
      </c>
      <c r="H47" s="61">
        <v>9.1999919733977524</v>
      </c>
      <c r="I47" s="59">
        <v>118273</v>
      </c>
      <c r="J47" s="60">
        <v>207.1048506421597</v>
      </c>
      <c r="K47" s="61">
        <v>66.805993062780828</v>
      </c>
      <c r="L47" s="59">
        <v>118273</v>
      </c>
      <c r="M47" s="60">
        <v>25.053647070760029</v>
      </c>
      <c r="N47" s="61">
        <v>9.1695031135257778</v>
      </c>
    </row>
    <row r="48" spans="2:14">
      <c r="B48" s="58">
        <v>2010</v>
      </c>
      <c r="C48" s="59">
        <v>114176</v>
      </c>
      <c r="D48" s="60">
        <v>206.18108884529119</v>
      </c>
      <c r="E48" s="61">
        <v>67.43601262394192</v>
      </c>
      <c r="F48" s="59">
        <v>114176</v>
      </c>
      <c r="G48" s="60">
        <v>24.944953405269054</v>
      </c>
      <c r="H48" s="61">
        <v>9.3254088210360599</v>
      </c>
      <c r="I48" s="59">
        <v>113909</v>
      </c>
      <c r="J48" s="60">
        <v>206.42900912131699</v>
      </c>
      <c r="K48" s="61">
        <v>67.167833180926635</v>
      </c>
      <c r="L48" s="59">
        <v>113909</v>
      </c>
      <c r="M48" s="60">
        <v>24.974321607599254</v>
      </c>
      <c r="N48" s="61">
        <v>9.296410753320913</v>
      </c>
    </row>
    <row r="49" spans="2:14">
      <c r="B49" s="58">
        <v>2011</v>
      </c>
      <c r="C49" s="59">
        <v>106799</v>
      </c>
      <c r="D49" s="60">
        <v>208.1221078849041</v>
      </c>
      <c r="E49" s="61">
        <v>66.283445347733092</v>
      </c>
      <c r="F49" s="59">
        <v>106799</v>
      </c>
      <c r="G49" s="60">
        <v>25.17195853893762</v>
      </c>
      <c r="H49" s="61">
        <v>9.3758109727117862</v>
      </c>
      <c r="I49" s="59">
        <v>106506</v>
      </c>
      <c r="J49" s="60">
        <v>208.45288528346003</v>
      </c>
      <c r="K49" s="61">
        <v>65.880111422648199</v>
      </c>
      <c r="L49" s="59">
        <v>106506</v>
      </c>
      <c r="M49" s="60">
        <v>25.21402550091096</v>
      </c>
      <c r="N49" s="61">
        <v>9.3309575890790892</v>
      </c>
    </row>
    <row r="50" spans="2:14">
      <c r="B50" s="58">
        <v>2012</v>
      </c>
      <c r="C50" s="59">
        <v>100161</v>
      </c>
      <c r="D50" s="60">
        <v>209.35351084753526</v>
      </c>
      <c r="E50" s="61">
        <v>66.2245177413851</v>
      </c>
      <c r="F50" s="59">
        <v>100161</v>
      </c>
      <c r="G50" s="60">
        <v>25.274308363534665</v>
      </c>
      <c r="H50" s="61">
        <v>9.3791861674697934</v>
      </c>
      <c r="I50" s="59">
        <v>99844</v>
      </c>
      <c r="J50" s="60">
        <v>209.71347301790829</v>
      </c>
      <c r="K50" s="61">
        <v>65.79481905711252</v>
      </c>
      <c r="L50" s="59">
        <v>99844</v>
      </c>
      <c r="M50" s="60">
        <v>25.320099354993822</v>
      </c>
      <c r="N50" s="61">
        <v>9.3310714502873573</v>
      </c>
    </row>
    <row r="51" spans="2:14">
      <c r="B51" s="58">
        <v>2013</v>
      </c>
      <c r="C51" s="59">
        <v>95491</v>
      </c>
      <c r="D51" s="60">
        <v>210.23363458336209</v>
      </c>
      <c r="E51" s="61">
        <v>64.385963409264406</v>
      </c>
      <c r="F51" s="59">
        <v>95414</v>
      </c>
      <c r="G51" s="60">
        <v>26.326508688452634</v>
      </c>
      <c r="H51" s="61">
        <v>9.3221567333057163</v>
      </c>
      <c r="I51" s="59">
        <v>95101</v>
      </c>
      <c r="J51" s="60">
        <v>211.02667164383053</v>
      </c>
      <c r="K51" s="61">
        <v>63.700012017207747</v>
      </c>
      <c r="L51" s="59">
        <v>95052</v>
      </c>
      <c r="M51" s="60">
        <v>26.390160122879738</v>
      </c>
      <c r="N51" s="61">
        <v>9.2510521657570841</v>
      </c>
    </row>
    <row r="52" spans="2:14">
      <c r="B52" s="58">
        <v>2014</v>
      </c>
      <c r="C52" s="59">
        <v>97088</v>
      </c>
      <c r="D52" s="60">
        <v>211.82566331575657</v>
      </c>
      <c r="E52" s="61">
        <v>65.796270943026457</v>
      </c>
      <c r="F52" s="59">
        <v>97059</v>
      </c>
      <c r="G52" s="60">
        <v>26.123904017144184</v>
      </c>
      <c r="H52" s="61">
        <v>9.2518439658383471</v>
      </c>
      <c r="I52" s="59">
        <v>96619</v>
      </c>
      <c r="J52" s="60">
        <v>212.78190262784531</v>
      </c>
      <c r="K52" s="61">
        <v>64.903058881121382</v>
      </c>
      <c r="L52" s="59">
        <v>96590</v>
      </c>
      <c r="M52" s="60">
        <v>26.211926700486579</v>
      </c>
      <c r="N52" s="61">
        <v>9.1505497796201336</v>
      </c>
    </row>
    <row r="53" spans="2:14">
      <c r="B53" s="58">
        <v>2015</v>
      </c>
      <c r="C53" s="59">
        <v>97474</v>
      </c>
      <c r="D53" s="60">
        <v>213.53914890124904</v>
      </c>
      <c r="E53" s="61">
        <v>68.690437603130476</v>
      </c>
      <c r="F53" s="59">
        <v>97434</v>
      </c>
      <c r="G53" s="60">
        <v>26.109828191391458</v>
      </c>
      <c r="H53" s="61">
        <v>9.7027732560665356</v>
      </c>
      <c r="I53" s="59">
        <v>96459</v>
      </c>
      <c r="J53" s="60">
        <v>215.49357270964865</v>
      </c>
      <c r="K53" s="61">
        <v>66.575099409306389</v>
      </c>
      <c r="L53" s="59">
        <v>96419</v>
      </c>
      <c r="M53" s="60">
        <v>26.314652713676924</v>
      </c>
      <c r="N53" s="61">
        <v>9.4807261043160569</v>
      </c>
    </row>
    <row r="54" spans="2:14">
      <c r="B54" s="62">
        <v>2016</v>
      </c>
      <c r="C54" s="63">
        <v>105600</v>
      </c>
      <c r="D54" s="64">
        <v>208.60269640151597</v>
      </c>
      <c r="E54" s="65">
        <v>79.507635602094723</v>
      </c>
      <c r="F54" s="63">
        <v>105487</v>
      </c>
      <c r="G54" s="64">
        <v>25.654274934352053</v>
      </c>
      <c r="H54" s="65">
        <v>10.696852195335756</v>
      </c>
      <c r="I54" s="63">
        <v>100238</v>
      </c>
      <c r="J54" s="64">
        <v>218.51435822741942</v>
      </c>
      <c r="K54" s="65">
        <v>67.884854697347862</v>
      </c>
      <c r="L54" s="63">
        <v>100160</v>
      </c>
      <c r="M54" s="64">
        <v>26.87260383386571</v>
      </c>
      <c r="N54" s="65">
        <v>9.3948473021879462</v>
      </c>
    </row>
    <row r="57" spans="2:14">
      <c r="B57" s="5" t="s">
        <v>96</v>
      </c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</row>
    <row r="58" spans="2:14">
      <c r="B58" s="21"/>
      <c r="C58" s="239" t="s">
        <v>17</v>
      </c>
      <c r="D58" s="239"/>
      <c r="E58" s="240"/>
      <c r="F58" s="241" t="s">
        <v>91</v>
      </c>
      <c r="G58" s="239"/>
      <c r="H58" s="240"/>
      <c r="I58" s="241" t="s">
        <v>97</v>
      </c>
      <c r="J58" s="239"/>
      <c r="K58" s="240"/>
      <c r="L58" s="241" t="s">
        <v>98</v>
      </c>
      <c r="M58" s="239"/>
      <c r="N58" s="240"/>
    </row>
    <row r="59" spans="2:14">
      <c r="B59" s="4"/>
      <c r="C59" s="56" t="s">
        <v>92</v>
      </c>
      <c r="D59" s="56" t="s">
        <v>93</v>
      </c>
      <c r="E59" s="4" t="s">
        <v>94</v>
      </c>
      <c r="F59" s="57" t="s">
        <v>92</v>
      </c>
      <c r="G59" s="56" t="s">
        <v>93</v>
      </c>
      <c r="H59" s="4" t="s">
        <v>94</v>
      </c>
      <c r="I59" s="57" t="s">
        <v>92</v>
      </c>
      <c r="J59" s="56" t="s">
        <v>93</v>
      </c>
      <c r="K59" s="4" t="s">
        <v>94</v>
      </c>
      <c r="L59" s="57" t="s">
        <v>92</v>
      </c>
      <c r="M59" s="56" t="s">
        <v>93</v>
      </c>
      <c r="N59" s="4" t="s">
        <v>94</v>
      </c>
    </row>
    <row r="60" spans="2:14">
      <c r="B60" s="58">
        <v>1998</v>
      </c>
      <c r="C60" s="59">
        <v>93392</v>
      </c>
      <c r="D60" s="60">
        <v>200.66092384786933</v>
      </c>
      <c r="E60" s="61">
        <v>58.016308947586097</v>
      </c>
      <c r="F60" s="59">
        <v>93392</v>
      </c>
      <c r="G60" s="60">
        <v>24.592256296042613</v>
      </c>
      <c r="H60" s="61">
        <v>7.9378205903761172</v>
      </c>
      <c r="I60" s="59">
        <v>93392</v>
      </c>
      <c r="J60" s="60">
        <v>0</v>
      </c>
      <c r="K60" s="61">
        <v>1</v>
      </c>
      <c r="L60" s="59">
        <v>93392</v>
      </c>
      <c r="M60" s="60">
        <v>0</v>
      </c>
      <c r="N60" s="61">
        <v>1</v>
      </c>
    </row>
    <row r="61" spans="2:14">
      <c r="B61" s="58">
        <v>1999</v>
      </c>
      <c r="C61" s="59">
        <v>95392</v>
      </c>
      <c r="D61" s="60">
        <v>200.46319397853006</v>
      </c>
      <c r="E61" s="61">
        <v>61.429607337941725</v>
      </c>
      <c r="F61" s="59">
        <v>95392</v>
      </c>
      <c r="G61" s="60">
        <v>24.274939198255634</v>
      </c>
      <c r="H61" s="61">
        <v>8.3465638090908776</v>
      </c>
      <c r="I61" s="59">
        <v>95392</v>
      </c>
      <c r="J61" s="60">
        <v>0</v>
      </c>
      <c r="K61" s="61">
        <v>1</v>
      </c>
      <c r="L61" s="59">
        <v>95392</v>
      </c>
      <c r="M61" s="60">
        <v>0</v>
      </c>
      <c r="N61" s="61">
        <v>1</v>
      </c>
    </row>
    <row r="62" spans="2:14">
      <c r="B62" s="58">
        <v>2000</v>
      </c>
      <c r="C62" s="59">
        <v>98617</v>
      </c>
      <c r="D62" s="60">
        <v>201.10873378829422</v>
      </c>
      <c r="E62" s="61">
        <v>63.780491958384488</v>
      </c>
      <c r="F62" s="59">
        <v>98617</v>
      </c>
      <c r="G62" s="60">
        <v>24.357210217305301</v>
      </c>
      <c r="H62" s="61">
        <v>8.6177062630528045</v>
      </c>
      <c r="I62" s="59">
        <v>98617</v>
      </c>
      <c r="J62" s="60">
        <v>0</v>
      </c>
      <c r="K62" s="61">
        <v>1</v>
      </c>
      <c r="L62" s="59">
        <v>98617</v>
      </c>
      <c r="M62" s="60">
        <v>0</v>
      </c>
      <c r="N62" s="61">
        <v>1</v>
      </c>
    </row>
    <row r="63" spans="2:14">
      <c r="B63" s="58">
        <v>2001</v>
      </c>
      <c r="C63" s="59">
        <v>101906</v>
      </c>
      <c r="D63" s="60">
        <v>201.22573744431239</v>
      </c>
      <c r="E63" s="61">
        <v>65.309252752025998</v>
      </c>
      <c r="F63" s="59">
        <v>101906</v>
      </c>
      <c r="G63" s="60">
        <v>24.434773222381232</v>
      </c>
      <c r="H63" s="61">
        <v>8.7831286330974905</v>
      </c>
      <c r="I63" s="59">
        <v>101906</v>
      </c>
      <c r="J63" s="60">
        <v>0</v>
      </c>
      <c r="K63" s="61">
        <v>1</v>
      </c>
      <c r="L63" s="59">
        <v>101906</v>
      </c>
      <c r="M63" s="60">
        <v>0</v>
      </c>
      <c r="N63" s="61">
        <v>1</v>
      </c>
    </row>
    <row r="64" spans="2:14">
      <c r="B64" s="58">
        <v>2002</v>
      </c>
      <c r="C64" s="59">
        <v>104346</v>
      </c>
      <c r="D64" s="60">
        <v>202.88520882448685</v>
      </c>
      <c r="E64" s="61">
        <v>64.936311923104526</v>
      </c>
      <c r="F64" s="59">
        <v>104346</v>
      </c>
      <c r="G64" s="60">
        <v>24.492170279646249</v>
      </c>
      <c r="H64" s="61">
        <v>8.7276422344649465</v>
      </c>
      <c r="I64" s="59">
        <v>104346</v>
      </c>
      <c r="J64" s="60">
        <v>0</v>
      </c>
      <c r="K64" s="61">
        <v>1</v>
      </c>
      <c r="L64" s="59">
        <v>104346</v>
      </c>
      <c r="M64" s="60">
        <v>0</v>
      </c>
      <c r="N64" s="61">
        <v>1</v>
      </c>
    </row>
    <row r="65" spans="2:14">
      <c r="B65" s="58">
        <v>2003</v>
      </c>
      <c r="C65" s="59">
        <v>106645</v>
      </c>
      <c r="D65" s="60">
        <v>203.73425852126027</v>
      </c>
      <c r="E65" s="61">
        <v>65.015853759482056</v>
      </c>
      <c r="F65" s="59">
        <v>106645</v>
      </c>
      <c r="G65" s="60">
        <v>24.820150968165418</v>
      </c>
      <c r="H65" s="61">
        <v>8.7613624915827817</v>
      </c>
      <c r="I65" s="59">
        <v>106645</v>
      </c>
      <c r="J65" s="60">
        <v>0</v>
      </c>
      <c r="K65" s="61">
        <v>1</v>
      </c>
      <c r="L65" s="59">
        <v>106645</v>
      </c>
      <c r="M65" s="60">
        <v>0</v>
      </c>
      <c r="N65" s="61">
        <v>1</v>
      </c>
    </row>
    <row r="66" spans="2:14">
      <c r="B66" s="58">
        <v>2004</v>
      </c>
      <c r="C66" s="59">
        <v>113828</v>
      </c>
      <c r="D66" s="60">
        <v>205.2175211722959</v>
      </c>
      <c r="E66" s="61">
        <v>64.792447223798774</v>
      </c>
      <c r="F66" s="59">
        <v>113828</v>
      </c>
      <c r="G66" s="60">
        <v>24.76389816213927</v>
      </c>
      <c r="H66" s="61">
        <v>8.8626301281714053</v>
      </c>
      <c r="I66" s="59">
        <v>113828</v>
      </c>
      <c r="J66" s="60">
        <v>0</v>
      </c>
      <c r="K66" s="61">
        <v>1</v>
      </c>
      <c r="L66" s="59">
        <v>113828</v>
      </c>
      <c r="M66" s="60">
        <v>0</v>
      </c>
      <c r="N66" s="61">
        <v>1</v>
      </c>
    </row>
    <row r="67" spans="2:14">
      <c r="B67" s="58">
        <v>2005</v>
      </c>
      <c r="C67" s="59">
        <v>117399</v>
      </c>
      <c r="D67" s="60">
        <v>204.44752510668789</v>
      </c>
      <c r="E67" s="61">
        <v>65.029994015254729</v>
      </c>
      <c r="F67" s="59">
        <v>117399</v>
      </c>
      <c r="G67" s="60">
        <v>24.623804291348559</v>
      </c>
      <c r="H67" s="61">
        <v>8.8635873631697066</v>
      </c>
      <c r="I67" s="59">
        <v>117399</v>
      </c>
      <c r="J67" s="60">
        <v>0</v>
      </c>
      <c r="K67" s="61">
        <v>1</v>
      </c>
      <c r="L67" s="59">
        <v>117399</v>
      </c>
      <c r="M67" s="60">
        <v>0</v>
      </c>
      <c r="N67" s="61">
        <v>1</v>
      </c>
    </row>
    <row r="68" spans="2:14">
      <c r="B68" s="58">
        <v>2006</v>
      </c>
      <c r="C68" s="59">
        <v>123815</v>
      </c>
      <c r="D68" s="60">
        <v>205.18846666397442</v>
      </c>
      <c r="E68" s="61">
        <v>64.398682899349595</v>
      </c>
      <c r="F68" s="59">
        <v>123815</v>
      </c>
      <c r="G68" s="60">
        <v>24.824819286839311</v>
      </c>
      <c r="H68" s="61">
        <v>8.8253379886779744</v>
      </c>
      <c r="I68" s="59">
        <v>123815</v>
      </c>
      <c r="J68" s="60">
        <v>0</v>
      </c>
      <c r="K68" s="61">
        <v>1</v>
      </c>
      <c r="L68" s="59">
        <v>123815</v>
      </c>
      <c r="M68" s="60">
        <v>0</v>
      </c>
      <c r="N68" s="61">
        <v>1</v>
      </c>
    </row>
    <row r="69" spans="2:14">
      <c r="B69" s="58">
        <v>2007</v>
      </c>
      <c r="C69" s="59">
        <v>122933</v>
      </c>
      <c r="D69" s="60">
        <v>205.63286505657749</v>
      </c>
      <c r="E69" s="61">
        <v>64.895616064841164</v>
      </c>
      <c r="F69" s="59">
        <v>122933</v>
      </c>
      <c r="G69" s="60">
        <v>24.761902825116326</v>
      </c>
      <c r="H69" s="61">
        <v>8.9244100996980329</v>
      </c>
      <c r="I69" s="59">
        <v>122933</v>
      </c>
      <c r="J69" s="60">
        <v>0</v>
      </c>
      <c r="K69" s="61">
        <v>1</v>
      </c>
      <c r="L69" s="59">
        <v>122933</v>
      </c>
      <c r="M69" s="60">
        <v>0</v>
      </c>
      <c r="N69" s="61">
        <v>1</v>
      </c>
    </row>
    <row r="70" spans="2:14">
      <c r="B70" s="58">
        <v>2008</v>
      </c>
      <c r="C70" s="59">
        <v>120936</v>
      </c>
      <c r="D70" s="60">
        <v>207.58946880994779</v>
      </c>
      <c r="E70" s="61">
        <v>65.401551181833213</v>
      </c>
      <c r="F70" s="59">
        <v>120936</v>
      </c>
      <c r="G70" s="60">
        <v>25.088972679764325</v>
      </c>
      <c r="H70" s="61">
        <v>9.0021853228888631</v>
      </c>
      <c r="I70" s="59">
        <v>120936</v>
      </c>
      <c r="J70" s="60">
        <v>0</v>
      </c>
      <c r="K70" s="61">
        <v>1</v>
      </c>
      <c r="L70" s="59">
        <v>120936</v>
      </c>
      <c r="M70" s="60">
        <v>0</v>
      </c>
      <c r="N70" s="61">
        <v>1</v>
      </c>
    </row>
    <row r="71" spans="2:14">
      <c r="B71" s="58">
        <v>2009</v>
      </c>
      <c r="C71" s="59">
        <v>116674</v>
      </c>
      <c r="D71" s="60">
        <v>207.883607316113</v>
      </c>
      <c r="E71" s="61">
        <v>66.062111386902529</v>
      </c>
      <c r="F71" s="59">
        <v>116674</v>
      </c>
      <c r="G71" s="60">
        <v>25.161818399986267</v>
      </c>
      <c r="H71" s="61">
        <v>9.0748427618290428</v>
      </c>
      <c r="I71" s="59">
        <v>116674</v>
      </c>
      <c r="J71" s="60">
        <v>0</v>
      </c>
      <c r="K71" s="61">
        <v>1</v>
      </c>
      <c r="L71" s="59">
        <v>116674</v>
      </c>
      <c r="M71" s="60">
        <v>0</v>
      </c>
      <c r="N71" s="61">
        <v>1</v>
      </c>
    </row>
    <row r="72" spans="2:14">
      <c r="B72" s="58">
        <v>2010</v>
      </c>
      <c r="C72" s="59">
        <v>112199</v>
      </c>
      <c r="D72" s="60">
        <v>207.32633089421165</v>
      </c>
      <c r="E72" s="61">
        <v>66.309391337897935</v>
      </c>
      <c r="F72" s="59">
        <v>112199</v>
      </c>
      <c r="G72" s="60">
        <v>25.09759445271359</v>
      </c>
      <c r="H72" s="61">
        <v>9.1837064223138967</v>
      </c>
      <c r="I72" s="59">
        <v>112199</v>
      </c>
      <c r="J72" s="60">
        <v>0</v>
      </c>
      <c r="K72" s="61">
        <v>1</v>
      </c>
      <c r="L72" s="59">
        <v>112199</v>
      </c>
      <c r="M72" s="60">
        <v>0</v>
      </c>
      <c r="N72" s="61">
        <v>1</v>
      </c>
    </row>
    <row r="73" spans="2:14">
      <c r="B73" s="58">
        <v>2011</v>
      </c>
      <c r="C73" s="59">
        <v>104826</v>
      </c>
      <c r="D73" s="60">
        <v>209.3885868009846</v>
      </c>
      <c r="E73" s="61">
        <v>64.973535151043038</v>
      </c>
      <c r="F73" s="59">
        <v>104826</v>
      </c>
      <c r="G73" s="60">
        <v>25.34695590788531</v>
      </c>
      <c r="H73" s="61">
        <v>9.2062418365979415</v>
      </c>
      <c r="I73" s="59">
        <v>104826</v>
      </c>
      <c r="J73" s="60">
        <v>0</v>
      </c>
      <c r="K73" s="61">
        <v>1</v>
      </c>
      <c r="L73" s="59">
        <v>104826</v>
      </c>
      <c r="M73" s="60">
        <v>0</v>
      </c>
      <c r="N73" s="61">
        <v>1</v>
      </c>
    </row>
    <row r="74" spans="2:14">
      <c r="B74" s="58">
        <v>2012</v>
      </c>
      <c r="C74" s="59">
        <v>98184</v>
      </c>
      <c r="D74" s="60">
        <v>210.57312800456594</v>
      </c>
      <c r="E74" s="61">
        <v>65.001084773832289</v>
      </c>
      <c r="F74" s="59">
        <v>98184</v>
      </c>
      <c r="G74" s="60">
        <v>25.448036339933246</v>
      </c>
      <c r="H74" s="61">
        <v>9.2172440670464422</v>
      </c>
      <c r="I74" s="59">
        <v>98184</v>
      </c>
      <c r="J74" s="60">
        <v>0</v>
      </c>
      <c r="K74" s="61">
        <v>1</v>
      </c>
      <c r="L74" s="59">
        <v>98184</v>
      </c>
      <c r="M74" s="60">
        <v>0</v>
      </c>
      <c r="N74" s="61">
        <v>1</v>
      </c>
    </row>
    <row r="75" spans="2:14">
      <c r="B75" s="58">
        <v>2013</v>
      </c>
      <c r="C75" s="59">
        <v>93117</v>
      </c>
      <c r="D75" s="60">
        <v>212.43655830836457</v>
      </c>
      <c r="E75" s="61">
        <v>62.156346680847896</v>
      </c>
      <c r="F75" s="59">
        <v>93066</v>
      </c>
      <c r="G75" s="60">
        <v>26.59840865622229</v>
      </c>
      <c r="H75" s="61">
        <v>9.0439871212711047</v>
      </c>
      <c r="I75" s="59">
        <v>93117</v>
      </c>
      <c r="J75" s="60">
        <v>0</v>
      </c>
      <c r="K75" s="61">
        <v>1</v>
      </c>
      <c r="L75" s="59">
        <v>93066</v>
      </c>
      <c r="M75" s="60">
        <v>0</v>
      </c>
      <c r="N75" s="61">
        <v>1</v>
      </c>
    </row>
    <row r="76" spans="2:14">
      <c r="B76" s="58">
        <v>2014</v>
      </c>
      <c r="C76" s="59">
        <v>94472</v>
      </c>
      <c r="D76" s="60">
        <v>214.15633362266112</v>
      </c>
      <c r="E76" s="61">
        <v>63.442293884274633</v>
      </c>
      <c r="F76" s="59">
        <v>94447</v>
      </c>
      <c r="G76" s="60">
        <v>26.410738297669194</v>
      </c>
      <c r="H76" s="61">
        <v>8.9509596848248663</v>
      </c>
      <c r="I76" s="59">
        <v>94472</v>
      </c>
      <c r="J76" s="60">
        <v>0</v>
      </c>
      <c r="K76" s="61">
        <v>1</v>
      </c>
      <c r="L76" s="59">
        <v>94447</v>
      </c>
      <c r="M76" s="60">
        <v>0</v>
      </c>
      <c r="N76" s="61">
        <v>1</v>
      </c>
    </row>
    <row r="77" spans="2:14">
      <c r="B77" s="58">
        <v>2015</v>
      </c>
      <c r="C77" s="59">
        <v>93743</v>
      </c>
      <c r="D77" s="60">
        <v>217.77220197775034</v>
      </c>
      <c r="E77" s="61">
        <v>64.035425132701292</v>
      </c>
      <c r="F77" s="59">
        <v>93712</v>
      </c>
      <c r="G77" s="60">
        <v>26.611799982926421</v>
      </c>
      <c r="H77" s="61">
        <v>9.1762255671721231</v>
      </c>
      <c r="I77" s="59">
        <v>93743</v>
      </c>
      <c r="J77" s="60">
        <v>0</v>
      </c>
      <c r="K77" s="61">
        <v>1</v>
      </c>
      <c r="L77" s="59">
        <v>93712</v>
      </c>
      <c r="M77" s="60">
        <v>0</v>
      </c>
      <c r="N77" s="61">
        <v>1</v>
      </c>
    </row>
    <row r="78" spans="2:14">
      <c r="B78" s="62">
        <v>2016</v>
      </c>
      <c r="C78" s="66">
        <v>0</v>
      </c>
      <c r="D78" s="66" t="s">
        <v>99</v>
      </c>
      <c r="E78" s="67" t="s">
        <v>99</v>
      </c>
      <c r="F78" s="66">
        <v>0</v>
      </c>
      <c r="G78" s="66" t="s">
        <v>99</v>
      </c>
      <c r="H78" s="67" t="s">
        <v>99</v>
      </c>
      <c r="I78" s="66">
        <v>0</v>
      </c>
      <c r="J78" s="66" t="s">
        <v>99</v>
      </c>
      <c r="K78" s="67" t="s">
        <v>99</v>
      </c>
      <c r="L78" s="66">
        <v>0</v>
      </c>
      <c r="M78" s="66" t="s">
        <v>99</v>
      </c>
      <c r="N78" s="67" t="s">
        <v>99</v>
      </c>
    </row>
    <row r="79" spans="2:14">
      <c r="B79" t="s">
        <v>100</v>
      </c>
    </row>
    <row r="80" spans="2:14">
      <c r="B80" t="s">
        <v>101</v>
      </c>
    </row>
    <row r="86" spans="1:9">
      <c r="A86" s="2" t="s">
        <v>102</v>
      </c>
    </row>
    <row r="87" spans="1:9">
      <c r="B87" s="55" t="s">
        <v>116</v>
      </c>
      <c r="C87" s="56"/>
      <c r="D87" s="56"/>
      <c r="E87" s="56"/>
      <c r="F87" s="56"/>
      <c r="G87" s="56"/>
      <c r="H87" s="56"/>
      <c r="I87" s="56"/>
    </row>
    <row r="88" spans="1:9">
      <c r="B88" s="21"/>
      <c r="C88" s="68"/>
      <c r="D88" s="239" t="s">
        <v>103</v>
      </c>
      <c r="E88" s="240"/>
      <c r="F88" s="239" t="s">
        <v>104</v>
      </c>
      <c r="G88" s="240"/>
      <c r="H88" s="239" t="s">
        <v>105</v>
      </c>
      <c r="I88" s="240"/>
    </row>
    <row r="89" spans="1:9">
      <c r="B89" s="4" t="s">
        <v>81</v>
      </c>
      <c r="C89" s="69" t="s">
        <v>106</v>
      </c>
      <c r="D89" s="56" t="s">
        <v>107</v>
      </c>
      <c r="E89" s="4" t="s">
        <v>94</v>
      </c>
      <c r="F89" s="56" t="s">
        <v>107</v>
      </c>
      <c r="G89" s="4" t="s">
        <v>94</v>
      </c>
      <c r="H89" s="56" t="s">
        <v>107</v>
      </c>
      <c r="I89" s="4" t="s">
        <v>94</v>
      </c>
    </row>
    <row r="90" spans="1:9">
      <c r="B90" s="58">
        <v>1998</v>
      </c>
      <c r="C90" s="70">
        <v>93392</v>
      </c>
      <c r="D90" s="19">
        <v>0.48747216035634527</v>
      </c>
      <c r="E90" s="71">
        <v>0.4998457046637535</v>
      </c>
      <c r="F90" s="19">
        <v>7.4738735651876066E-3</v>
      </c>
      <c r="G90" s="71">
        <v>8.6128358911410755E-2</v>
      </c>
      <c r="H90" s="19">
        <v>3.2368939523728227E-2</v>
      </c>
      <c r="I90" s="71">
        <v>0.17697888759627292</v>
      </c>
    </row>
    <row r="91" spans="1:9">
      <c r="B91" s="58">
        <v>1999</v>
      </c>
      <c r="C91" s="70">
        <v>95392</v>
      </c>
      <c r="D91" s="19">
        <v>0.48584786984233075</v>
      </c>
      <c r="E91" s="71">
        <v>0.49980229681817312</v>
      </c>
      <c r="F91" s="19">
        <v>7.8832606507883308E-3</v>
      </c>
      <c r="G91" s="71">
        <v>8.8437530734247816E-2</v>
      </c>
      <c r="H91" s="19">
        <v>3.8546209325729344E-2</v>
      </c>
      <c r="I91" s="71">
        <v>0.19251178556853066</v>
      </c>
    </row>
    <row r="92" spans="1:9">
      <c r="B92" s="58">
        <v>2000</v>
      </c>
      <c r="C92" s="70">
        <v>98617</v>
      </c>
      <c r="D92" s="19">
        <v>0.4877252400701706</v>
      </c>
      <c r="E92" s="71">
        <v>0.49985184187557857</v>
      </c>
      <c r="F92" s="19">
        <v>1.7583175314601348E-2</v>
      </c>
      <c r="G92" s="71">
        <v>0.13143128404152463</v>
      </c>
      <c r="H92" s="19">
        <v>3.8725574698073958E-2</v>
      </c>
      <c r="I92" s="71">
        <v>0.19294113621981732</v>
      </c>
    </row>
    <row r="93" spans="1:9">
      <c r="B93" s="58">
        <v>2001</v>
      </c>
      <c r="C93" s="70">
        <v>101906</v>
      </c>
      <c r="D93" s="19">
        <v>0.48643848252310951</v>
      </c>
      <c r="E93" s="71">
        <v>0.49981850376336845</v>
      </c>
      <c r="F93" s="19">
        <v>2.6495005200871412E-2</v>
      </c>
      <c r="G93" s="71">
        <v>0.16060284246787071</v>
      </c>
      <c r="H93" s="19">
        <v>3.6327596019861193E-2</v>
      </c>
      <c r="I93" s="71">
        <v>0.187104904590878</v>
      </c>
    </row>
    <row r="94" spans="1:9">
      <c r="B94" s="58">
        <v>2002</v>
      </c>
      <c r="C94" s="70">
        <v>104346</v>
      </c>
      <c r="D94" s="19">
        <v>0.48803020719529155</v>
      </c>
      <c r="E94" s="71">
        <v>0.49985909873216783</v>
      </c>
      <c r="F94" s="19">
        <v>3.2363483027619523E-2</v>
      </c>
      <c r="G94" s="71">
        <v>0.17696436961879866</v>
      </c>
      <c r="H94" s="19">
        <v>3.4385601748030084E-2</v>
      </c>
      <c r="I94" s="71">
        <v>0.18221841385193771</v>
      </c>
    </row>
    <row r="95" spans="1:9">
      <c r="B95" s="58">
        <v>2003</v>
      </c>
      <c r="C95" s="70">
        <v>106645</v>
      </c>
      <c r="D95" s="19">
        <v>0.49153734352290301</v>
      </c>
      <c r="E95" s="71">
        <v>0.4999307222225407</v>
      </c>
      <c r="F95" s="19">
        <v>3.4891462328285307E-2</v>
      </c>
      <c r="G95" s="71">
        <v>0.18350575998093499</v>
      </c>
      <c r="H95" s="19">
        <v>3.618547517464521E-2</v>
      </c>
      <c r="I95" s="71">
        <v>0.18675227868445229</v>
      </c>
    </row>
    <row r="96" spans="1:9">
      <c r="B96" s="58">
        <v>2004</v>
      </c>
      <c r="C96" s="70">
        <v>113828</v>
      </c>
      <c r="D96" s="19">
        <v>0.48662016375584505</v>
      </c>
      <c r="E96" s="71">
        <v>0.49982314344656187</v>
      </c>
      <c r="F96" s="19">
        <v>3.3093790631478791E-2</v>
      </c>
      <c r="G96" s="71">
        <v>0.17888228746615825</v>
      </c>
      <c r="H96" s="19">
        <v>3.4815686825736929E-2</v>
      </c>
      <c r="I96" s="71">
        <v>0.18331352921324887</v>
      </c>
    </row>
    <row r="97" spans="2:9">
      <c r="B97" s="58">
        <v>2005</v>
      </c>
      <c r="C97" s="70">
        <v>117399</v>
      </c>
      <c r="D97" s="19">
        <v>0.48781505804989123</v>
      </c>
      <c r="E97" s="71">
        <v>0.49985363401014238</v>
      </c>
      <c r="F97" s="19">
        <v>3.3109310982206902E-2</v>
      </c>
      <c r="G97" s="71">
        <v>0.17892276880539842</v>
      </c>
      <c r="H97" s="19">
        <v>3.6874249354764507E-2</v>
      </c>
      <c r="I97" s="71">
        <v>0.18845381822423135</v>
      </c>
    </row>
    <row r="98" spans="2:9">
      <c r="B98" s="58">
        <v>2006</v>
      </c>
      <c r="C98" s="70">
        <v>123815</v>
      </c>
      <c r="D98" s="19">
        <v>0.48860800387674908</v>
      </c>
      <c r="E98" s="71">
        <v>0.49987222420728022</v>
      </c>
      <c r="F98" s="19">
        <v>3.0868634656544266E-2</v>
      </c>
      <c r="G98" s="71">
        <v>0.17296243427275801</v>
      </c>
      <c r="H98" s="19">
        <v>3.7362193595283068E-2</v>
      </c>
      <c r="I98" s="71">
        <v>0.18964849214071189</v>
      </c>
    </row>
    <row r="99" spans="2:9">
      <c r="B99" s="58">
        <v>2007</v>
      </c>
      <c r="C99" s="70">
        <v>122933</v>
      </c>
      <c r="D99" s="19">
        <v>0.48399534705896802</v>
      </c>
      <c r="E99" s="71">
        <v>0.49974581803671414</v>
      </c>
      <c r="F99" s="19">
        <v>2.6323281787640717E-2</v>
      </c>
      <c r="G99" s="71">
        <v>0.16009551872490779</v>
      </c>
      <c r="H99" s="19">
        <v>4.1982217956122996E-2</v>
      </c>
      <c r="I99" s="71">
        <v>0.20054934181394099</v>
      </c>
    </row>
    <row r="100" spans="2:9">
      <c r="B100" s="58">
        <v>2008</v>
      </c>
      <c r="C100" s="70">
        <v>120936</v>
      </c>
      <c r="D100" s="19">
        <v>0.48779519745981598</v>
      </c>
      <c r="E100" s="71">
        <v>0.49985308720606869</v>
      </c>
      <c r="F100" s="19">
        <v>2.1747039756565632E-2</v>
      </c>
      <c r="G100" s="71">
        <v>0.14585705993180165</v>
      </c>
      <c r="H100" s="19">
        <v>4.17245485215312E-2</v>
      </c>
      <c r="I100" s="71">
        <v>0.19995984895192126</v>
      </c>
    </row>
    <row r="101" spans="2:9">
      <c r="B101" s="58">
        <v>2009</v>
      </c>
      <c r="C101" s="70">
        <v>116674</v>
      </c>
      <c r="D101" s="19">
        <v>0.48830930627217711</v>
      </c>
      <c r="E101" s="71">
        <v>0.49986545114617514</v>
      </c>
      <c r="F101" s="19">
        <v>1.9447349023775373E-2</v>
      </c>
      <c r="G101" s="71">
        <v>0.13809168360442486</v>
      </c>
      <c r="H101" s="19">
        <v>4.5597133894441387E-2</v>
      </c>
      <c r="I101" s="71">
        <v>0.20861066191960581</v>
      </c>
    </row>
    <row r="102" spans="2:9">
      <c r="B102" s="58">
        <v>2010</v>
      </c>
      <c r="C102" s="70">
        <v>112199</v>
      </c>
      <c r="D102" s="19">
        <v>0.4902093601547266</v>
      </c>
      <c r="E102" s="71">
        <v>0.49990636195269728</v>
      </c>
      <c r="F102" s="19">
        <v>1.750461234057326E-2</v>
      </c>
      <c r="G102" s="71">
        <v>0.13114249567459099</v>
      </c>
      <c r="H102" s="19">
        <v>4.6417526002905565E-2</v>
      </c>
      <c r="I102" s="71">
        <v>0.21038853055729359</v>
      </c>
    </row>
    <row r="103" spans="2:9">
      <c r="B103" s="58">
        <v>2011</v>
      </c>
      <c r="C103" s="70">
        <v>104826</v>
      </c>
      <c r="D103" s="19">
        <v>0.4862820292675471</v>
      </c>
      <c r="E103" s="71">
        <v>0.49981416587671318</v>
      </c>
      <c r="F103" s="19">
        <v>1.5845305553965558E-2</v>
      </c>
      <c r="G103" s="71">
        <v>0.12487746237933185</v>
      </c>
      <c r="H103" s="19">
        <v>5.049319825234215E-2</v>
      </c>
      <c r="I103" s="71">
        <v>0.21896139511548829</v>
      </c>
    </row>
    <row r="104" spans="2:9">
      <c r="B104" s="58">
        <v>2012</v>
      </c>
      <c r="C104" s="70">
        <v>98184</v>
      </c>
      <c r="D104" s="19">
        <v>0.49022243950134015</v>
      </c>
      <c r="E104" s="71">
        <v>0.49990693594172536</v>
      </c>
      <c r="F104" s="19">
        <v>1.6000570357695809E-2</v>
      </c>
      <c r="G104" s="71">
        <v>0.12547793616876482</v>
      </c>
      <c r="H104" s="19">
        <v>5.2941416116679213E-2</v>
      </c>
      <c r="I104" s="71">
        <v>0.22391769300626674</v>
      </c>
    </row>
    <row r="105" spans="2:9">
      <c r="B105" s="58">
        <v>2013</v>
      </c>
      <c r="C105" s="70">
        <v>93138</v>
      </c>
      <c r="D105" s="19">
        <v>0.48701926174063997</v>
      </c>
      <c r="E105" s="71">
        <v>0.49983415533850184</v>
      </c>
      <c r="F105" s="19">
        <v>1.5471665700358666E-2</v>
      </c>
      <c r="G105" s="71">
        <v>0.12341983960445846</v>
      </c>
      <c r="H105" s="19">
        <v>5.4660825871287462E-2</v>
      </c>
      <c r="I105" s="71">
        <v>0.22731822362699167</v>
      </c>
    </row>
    <row r="106" spans="2:9">
      <c r="B106" s="58">
        <v>2014</v>
      </c>
      <c r="C106" s="70">
        <v>94472</v>
      </c>
      <c r="D106" s="19">
        <v>0.48510669828097408</v>
      </c>
      <c r="E106" s="71">
        <v>0.49978078547571769</v>
      </c>
      <c r="F106" s="19">
        <v>1.7052671691083175E-2</v>
      </c>
      <c r="G106" s="71">
        <v>0.12946835716923036</v>
      </c>
      <c r="H106" s="19">
        <v>5.3613769159116018E-2</v>
      </c>
      <c r="I106" s="71">
        <v>0.22525512203865189</v>
      </c>
    </row>
    <row r="107" spans="2:9">
      <c r="B107" s="62">
        <v>2015</v>
      </c>
      <c r="C107" s="72">
        <v>93743</v>
      </c>
      <c r="D107" s="73">
        <v>0.48750306689566275</v>
      </c>
      <c r="E107" s="74">
        <v>0.49984646831925822</v>
      </c>
      <c r="F107" s="73">
        <v>1.5969192366363429E-2</v>
      </c>
      <c r="G107" s="74">
        <v>0.12535687014968427</v>
      </c>
      <c r="H107" s="73">
        <v>5.376401437974071E-2</v>
      </c>
      <c r="I107" s="74">
        <v>0.22555262763689415</v>
      </c>
    </row>
    <row r="108" spans="2:9">
      <c r="B108" s="75" t="s">
        <v>108</v>
      </c>
      <c r="C108" s="76" t="s">
        <v>109</v>
      </c>
      <c r="D108" s="77">
        <v>0.48226221592609497</v>
      </c>
      <c r="E108" s="78">
        <v>0.49968776447528424</v>
      </c>
      <c r="F108" s="77">
        <v>1.4944432251242104E-2</v>
      </c>
      <c r="G108" s="78">
        <v>0.1213311298011632</v>
      </c>
      <c r="H108" s="77">
        <v>5.7812406472595612E-2</v>
      </c>
      <c r="I108" s="77">
        <v>0.2333895360633669</v>
      </c>
    </row>
    <row r="114" spans="1:7">
      <c r="A114" s="2" t="s">
        <v>110</v>
      </c>
    </row>
    <row r="115" spans="1:7">
      <c r="B115" s="55" t="s">
        <v>117</v>
      </c>
      <c r="C115" s="56"/>
      <c r="D115" s="56"/>
      <c r="E115" s="56"/>
      <c r="F115" s="56"/>
      <c r="G115" s="56"/>
    </row>
    <row r="116" spans="1:7" ht="45">
      <c r="B116" s="21"/>
      <c r="C116" s="21"/>
      <c r="D116" s="79" t="s">
        <v>111</v>
      </c>
      <c r="E116" s="80" t="s">
        <v>112</v>
      </c>
      <c r="F116" s="79" t="s">
        <v>113</v>
      </c>
      <c r="G116" s="80" t="s">
        <v>114</v>
      </c>
    </row>
    <row r="117" spans="1:7">
      <c r="B117" s="4" t="s">
        <v>81</v>
      </c>
      <c r="C117" s="4" t="s">
        <v>92</v>
      </c>
      <c r="D117" s="69" t="s">
        <v>115</v>
      </c>
      <c r="E117" s="69" t="s">
        <v>115</v>
      </c>
      <c r="F117" s="69" t="s">
        <v>115</v>
      </c>
      <c r="G117" s="69" t="s">
        <v>115</v>
      </c>
    </row>
    <row r="118" spans="1:7">
      <c r="B118" s="58">
        <v>1998</v>
      </c>
      <c r="C118" s="70">
        <v>93392</v>
      </c>
      <c r="D118" s="81">
        <v>0.88494731882816524</v>
      </c>
      <c r="E118" s="81">
        <v>5.2317114956312805E-2</v>
      </c>
      <c r="F118" s="81">
        <v>6.2735566215522509E-2</v>
      </c>
      <c r="G118" s="81">
        <v>1.4990577351379128E-3</v>
      </c>
    </row>
    <row r="119" spans="1:7">
      <c r="B119" s="58">
        <v>1999</v>
      </c>
      <c r="C119" s="70">
        <v>95392</v>
      </c>
      <c r="D119" s="81">
        <v>0.85861497819523536</v>
      </c>
      <c r="E119" s="81">
        <v>4.9563904729956546E-2</v>
      </c>
      <c r="F119" s="81">
        <v>9.1821117074806974E-2</v>
      </c>
      <c r="G119" s="81">
        <v>1.0252432069775256E-2</v>
      </c>
    </row>
    <row r="120" spans="1:7">
      <c r="B120" s="58">
        <v>2000</v>
      </c>
      <c r="C120" s="70">
        <v>98617</v>
      </c>
      <c r="D120" s="81">
        <v>0.85522780048064762</v>
      </c>
      <c r="E120" s="81">
        <v>5.1806483669144573E-2</v>
      </c>
      <c r="F120" s="81">
        <v>9.296571585020795E-2</v>
      </c>
      <c r="G120" s="81">
        <v>1.0900757475891698E-2</v>
      </c>
    </row>
    <row r="121" spans="1:7">
      <c r="B121" s="58">
        <v>2001</v>
      </c>
      <c r="C121" s="70">
        <v>101906</v>
      </c>
      <c r="D121" s="81">
        <v>0.86888897611524285</v>
      </c>
      <c r="E121" s="81">
        <v>5.4726905187131976E-2</v>
      </c>
      <c r="F121" s="81">
        <v>7.6384118697623085E-2</v>
      </c>
      <c r="G121" s="81">
        <v>1.1844248621278549E-2</v>
      </c>
    </row>
    <row r="122" spans="1:7">
      <c r="B122" s="58">
        <v>2002</v>
      </c>
      <c r="C122" s="70">
        <v>104346</v>
      </c>
      <c r="D122" s="81">
        <v>0.870210645352959</v>
      </c>
      <c r="E122" s="81">
        <v>5.5057213501236824E-2</v>
      </c>
      <c r="F122" s="81">
        <v>7.473214114580369E-2</v>
      </c>
      <c r="G122" s="81">
        <v>1.1941042301573546E-2</v>
      </c>
    </row>
    <row r="123" spans="1:7">
      <c r="B123" s="58">
        <v>2003</v>
      </c>
      <c r="C123" s="70">
        <v>106645</v>
      </c>
      <c r="D123" s="81">
        <v>0.86787941300576621</v>
      </c>
      <c r="E123" s="81">
        <v>5.8005532373763991E-2</v>
      </c>
      <c r="F123" s="81">
        <v>7.4115054620472007E-2</v>
      </c>
      <c r="G123" s="81">
        <v>1.3193304890055874E-2</v>
      </c>
    </row>
    <row r="124" spans="1:7">
      <c r="B124" s="58">
        <v>2004</v>
      </c>
      <c r="C124" s="70">
        <v>113828</v>
      </c>
      <c r="D124" s="81">
        <v>0.87091928172330324</v>
      </c>
      <c r="E124" s="81">
        <v>5.9660189057173747E-2</v>
      </c>
      <c r="F124" s="81">
        <v>6.9420529219525226E-2</v>
      </c>
      <c r="G124" s="81">
        <v>1.4275925079944893E-2</v>
      </c>
    </row>
    <row r="125" spans="1:7">
      <c r="B125" s="58">
        <v>2005</v>
      </c>
      <c r="C125" s="70">
        <v>117399</v>
      </c>
      <c r="D125" s="81">
        <v>0.87194950553241779</v>
      </c>
      <c r="E125" s="81">
        <v>6.1065256092471092E-2</v>
      </c>
      <c r="F125" s="81">
        <v>6.6985238375113568E-2</v>
      </c>
      <c r="G125" s="81">
        <v>1.3654290070613931E-2</v>
      </c>
    </row>
    <row r="126" spans="1:7">
      <c r="B126" s="58">
        <v>2006</v>
      </c>
      <c r="C126" s="70">
        <v>123815</v>
      </c>
      <c r="D126" s="81">
        <v>0.87347251948471372</v>
      </c>
      <c r="E126" s="81">
        <v>6.6712433873116747E-2</v>
      </c>
      <c r="F126" s="81">
        <v>5.9815046642167857E-2</v>
      </c>
      <c r="G126" s="81">
        <v>1.3156725760206633E-2</v>
      </c>
    </row>
    <row r="127" spans="1:7">
      <c r="B127" s="58">
        <v>2007</v>
      </c>
      <c r="C127" s="70">
        <v>122933</v>
      </c>
      <c r="D127" s="81">
        <v>0.87009997315611221</v>
      </c>
      <c r="E127" s="81">
        <v>6.9029471338046003E-2</v>
      </c>
      <c r="F127" s="81">
        <v>6.0870555505843672E-2</v>
      </c>
      <c r="G127" s="81">
        <v>1.4300472615164034E-2</v>
      </c>
    </row>
    <row r="128" spans="1:7">
      <c r="B128" s="58">
        <v>2008</v>
      </c>
      <c r="C128" s="70">
        <v>120936</v>
      </c>
      <c r="D128" s="81">
        <v>0.8664665608255594</v>
      </c>
      <c r="E128" s="81">
        <v>7.7073824171463134E-2</v>
      </c>
      <c r="F128" s="81">
        <v>5.6459615002976728E-2</v>
      </c>
      <c r="G128" s="81">
        <v>1.6884963947873421E-2</v>
      </c>
    </row>
    <row r="129" spans="1:15">
      <c r="B129" s="58">
        <v>2009</v>
      </c>
      <c r="C129" s="70">
        <v>116674</v>
      </c>
      <c r="D129" s="81">
        <v>0.85333493323276888</v>
      </c>
      <c r="E129" s="81">
        <v>9.0285753466924815E-2</v>
      </c>
      <c r="F129" s="81">
        <v>5.6379313300307307E-2</v>
      </c>
      <c r="G129" s="81">
        <v>2.0347292455902544E-2</v>
      </c>
    </row>
    <row r="130" spans="1:15">
      <c r="B130" s="58">
        <v>2010</v>
      </c>
      <c r="C130" s="70">
        <v>112199</v>
      </c>
      <c r="D130" s="81">
        <v>0.84328737332774861</v>
      </c>
      <c r="E130" s="81">
        <v>9.3806540165242952E-2</v>
      </c>
      <c r="F130" s="81">
        <v>6.2906086507011003E-2</v>
      </c>
      <c r="G130" s="81">
        <v>2.488435725808592E-2</v>
      </c>
    </row>
    <row r="131" spans="1:15">
      <c r="B131" s="58">
        <v>2011</v>
      </c>
      <c r="C131" s="70">
        <v>104826</v>
      </c>
      <c r="D131" s="81">
        <v>0.82810562265086873</v>
      </c>
      <c r="E131" s="81">
        <v>0.10012783088165153</v>
      </c>
      <c r="F131" s="81">
        <v>7.1766546467478931E-2</v>
      </c>
      <c r="G131" s="81">
        <v>2.5470780149962621E-2</v>
      </c>
    </row>
    <row r="132" spans="1:15">
      <c r="B132" s="58">
        <v>2012</v>
      </c>
      <c r="C132" s="70">
        <v>98184</v>
      </c>
      <c r="D132" s="81">
        <v>0.81563187484722532</v>
      </c>
      <c r="E132" s="81">
        <v>9.9904261386783641E-2</v>
      </c>
      <c r="F132" s="81">
        <v>8.4463863765989994E-2</v>
      </c>
      <c r="G132" s="81">
        <v>2.7631793367554426E-2</v>
      </c>
    </row>
    <row r="133" spans="1:15">
      <c r="B133" s="58">
        <v>2013</v>
      </c>
      <c r="C133" s="70">
        <v>93138</v>
      </c>
      <c r="D133" s="81">
        <v>0.80638407524318645</v>
      </c>
      <c r="E133" s="81">
        <v>0.10067856299254872</v>
      </c>
      <c r="F133" s="81">
        <v>9.2937361764262968E-2</v>
      </c>
      <c r="G133" s="81">
        <v>2.7797461830831975E-2</v>
      </c>
    </row>
    <row r="134" spans="1:15">
      <c r="B134" s="58">
        <v>2014</v>
      </c>
      <c r="C134" s="70">
        <v>94472</v>
      </c>
      <c r="D134" s="81">
        <v>0.79718858497755818</v>
      </c>
      <c r="E134" s="81">
        <v>0.10381912100939965</v>
      </c>
      <c r="F134" s="81">
        <v>9.8992294013040244E-2</v>
      </c>
      <c r="G134" s="81">
        <v>3.0432297400287901E-2</v>
      </c>
    </row>
    <row r="135" spans="1:15">
      <c r="B135" s="82">
        <v>2015</v>
      </c>
      <c r="C135" s="72">
        <v>93743</v>
      </c>
      <c r="D135" s="74">
        <v>0.79402195363920436</v>
      </c>
      <c r="E135" s="83">
        <v>0.10130889773103166</v>
      </c>
      <c r="F135" s="83">
        <v>0.10466914862976459</v>
      </c>
      <c r="G135" s="83">
        <v>3.4221221851231401E-2</v>
      </c>
    </row>
    <row r="136" spans="1:15">
      <c r="B136" s="84" t="s">
        <v>108</v>
      </c>
      <c r="C136" s="72" t="s">
        <v>109</v>
      </c>
      <c r="D136" s="83">
        <v>0.76400000000000001</v>
      </c>
      <c r="E136" s="83">
        <v>9.8000000000000004E-2</v>
      </c>
      <c r="F136" s="83">
        <v>0.13800000000000001</v>
      </c>
      <c r="G136" s="74">
        <v>5.6000000000000001E-2</v>
      </c>
    </row>
    <row r="142" spans="1:15">
      <c r="A142" s="2" t="s">
        <v>118</v>
      </c>
    </row>
    <row r="143" spans="1:15">
      <c r="B143" s="55" t="s">
        <v>121</v>
      </c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</row>
    <row r="144" spans="1:15">
      <c r="B144" s="4" t="s">
        <v>81</v>
      </c>
      <c r="C144" s="85">
        <v>1</v>
      </c>
      <c r="D144" s="86">
        <v>1.5</v>
      </c>
      <c r="E144" s="86">
        <v>2</v>
      </c>
      <c r="F144" s="85">
        <v>2.5</v>
      </c>
      <c r="G144" s="86">
        <v>3</v>
      </c>
      <c r="H144" s="86">
        <v>3.5</v>
      </c>
      <c r="I144" s="85">
        <v>4</v>
      </c>
      <c r="J144" s="86">
        <v>4.5</v>
      </c>
      <c r="K144" s="86">
        <v>5</v>
      </c>
      <c r="L144" s="85">
        <v>5.5</v>
      </c>
      <c r="M144" s="86">
        <v>6</v>
      </c>
      <c r="N144" s="86">
        <v>6.5</v>
      </c>
      <c r="O144" s="85">
        <v>7</v>
      </c>
    </row>
    <row r="145" spans="2:15">
      <c r="B145" s="58">
        <v>1998</v>
      </c>
      <c r="C145" s="8">
        <v>2.8160870310090801E-2</v>
      </c>
      <c r="D145" s="8">
        <v>2.6265633030666438E-2</v>
      </c>
      <c r="E145" s="8">
        <v>0.10642239163954086</v>
      </c>
      <c r="F145" s="8">
        <v>0.13792401918793901</v>
      </c>
      <c r="G145" s="8">
        <v>0.19579835531951345</v>
      </c>
      <c r="H145" s="8">
        <v>0.10383116326880247</v>
      </c>
      <c r="I145" s="8">
        <v>0.10752526983039233</v>
      </c>
      <c r="J145" s="8">
        <v>7.8079492890183316E-2</v>
      </c>
      <c r="K145" s="8">
        <v>6.9706184683912972E-2</v>
      </c>
      <c r="L145" s="8">
        <v>5.7071269487750556E-2</v>
      </c>
      <c r="M145" s="8">
        <v>7.7694020901147853E-2</v>
      </c>
      <c r="N145" s="8">
        <v>9.8188281651533319E-3</v>
      </c>
      <c r="O145" s="8">
        <v>1.7025012849066301E-3</v>
      </c>
    </row>
    <row r="146" spans="2:15">
      <c r="B146" s="58">
        <v>1999</v>
      </c>
      <c r="C146" s="8">
        <v>2.9121938946662193E-2</v>
      </c>
      <c r="D146" s="8">
        <v>2.4844850721234484E-2</v>
      </c>
      <c r="E146" s="8">
        <v>0.10466286481046629</v>
      </c>
      <c r="F146" s="8">
        <v>0.1364789500167729</v>
      </c>
      <c r="G146" s="8">
        <v>0.19787822878228783</v>
      </c>
      <c r="H146" s="8">
        <v>0.10450561891982556</v>
      </c>
      <c r="I146" s="8">
        <v>0.10997777591412278</v>
      </c>
      <c r="J146" s="8">
        <v>7.7857681985910768E-2</v>
      </c>
      <c r="K146" s="8">
        <v>6.8800318685005038E-2</v>
      </c>
      <c r="L146" s="8">
        <v>5.7625377390137539E-2</v>
      </c>
      <c r="M146" s="8">
        <v>7.6861791345186184E-2</v>
      </c>
      <c r="N146" s="8">
        <v>9.65489768534049E-3</v>
      </c>
      <c r="O146" s="8">
        <v>1.7297047970479705E-3</v>
      </c>
    </row>
    <row r="147" spans="2:15">
      <c r="B147" s="58">
        <v>2000</v>
      </c>
      <c r="C147" s="8">
        <v>2.5360739020655668E-2</v>
      </c>
      <c r="D147" s="8">
        <v>2.3363111836701578E-2</v>
      </c>
      <c r="E147" s="8">
        <v>9.8096677043511771E-2</v>
      </c>
      <c r="F147" s="8">
        <v>0.14092904874413134</v>
      </c>
      <c r="G147" s="8">
        <v>0.20084772402324144</v>
      </c>
      <c r="H147" s="8">
        <v>0.1011995903343237</v>
      </c>
      <c r="I147" s="8">
        <v>0.11318535343804821</v>
      </c>
      <c r="J147" s="8">
        <v>7.7917600413721769E-2</v>
      </c>
      <c r="K147" s="8">
        <v>7.1022237545250819E-2</v>
      </c>
      <c r="L147" s="8">
        <v>5.7758804262956688E-2</v>
      </c>
      <c r="M147" s="8">
        <v>7.8586856221543946E-2</v>
      </c>
      <c r="N147" s="8">
        <v>9.7650506504963642E-3</v>
      </c>
      <c r="O147" s="8">
        <v>1.967206465416713E-3</v>
      </c>
    </row>
    <row r="148" spans="2:15">
      <c r="B148" s="58">
        <v>2001</v>
      </c>
      <c r="C148" s="8">
        <v>2.0303024355778857E-2</v>
      </c>
      <c r="D148" s="8">
        <v>1.7103997801895865E-2</v>
      </c>
      <c r="E148" s="8">
        <v>8.1810688281357347E-2</v>
      </c>
      <c r="F148" s="8">
        <v>0.13254371675858143</v>
      </c>
      <c r="G148" s="8">
        <v>0.2168468981217985</v>
      </c>
      <c r="H148" s="8">
        <v>0.11037622907385237</v>
      </c>
      <c r="I148" s="8">
        <v>0.11872706219457146</v>
      </c>
      <c r="J148" s="8">
        <v>8.3037308892508765E-2</v>
      </c>
      <c r="K148" s="8">
        <v>7.2812199477950271E-2</v>
      </c>
      <c r="L148" s="8">
        <v>5.8946480089494241E-2</v>
      </c>
      <c r="M148" s="8">
        <v>7.568739819048928E-2</v>
      </c>
      <c r="N148" s="8">
        <v>9.6363315212058178E-3</v>
      </c>
      <c r="O148" s="8">
        <v>2.1686652405157694E-3</v>
      </c>
    </row>
    <row r="149" spans="2:15">
      <c r="B149" s="58">
        <v>2002</v>
      </c>
      <c r="C149" s="8">
        <v>1.9080750579801815E-2</v>
      </c>
      <c r="D149" s="8">
        <v>1.5017346136890729E-2</v>
      </c>
      <c r="E149" s="8">
        <v>7.4732141145803385E-2</v>
      </c>
      <c r="F149" s="8">
        <v>0.1300576926762885</v>
      </c>
      <c r="G149" s="8">
        <v>0.22126387211776205</v>
      </c>
      <c r="H149" s="8">
        <v>0.11549077108849405</v>
      </c>
      <c r="I149" s="8">
        <v>0.12149962624345927</v>
      </c>
      <c r="J149" s="8">
        <v>8.4861901749947288E-2</v>
      </c>
      <c r="K149" s="8">
        <v>7.1004159239453357E-2</v>
      </c>
      <c r="L149" s="8">
        <v>5.8957698426389128E-2</v>
      </c>
      <c r="M149" s="8">
        <v>7.6275084813984248E-2</v>
      </c>
      <c r="N149" s="8">
        <v>9.5355835393786063E-3</v>
      </c>
      <c r="O149" s="8">
        <v>2.2233722423475742E-3</v>
      </c>
    </row>
    <row r="150" spans="2:15">
      <c r="B150" s="58">
        <v>2003</v>
      </c>
      <c r="C150" s="8">
        <v>1.7337896760279432E-2</v>
      </c>
      <c r="D150" s="8">
        <v>1.3174551080688263E-2</v>
      </c>
      <c r="E150" s="8">
        <v>6.7035491584228044E-2</v>
      </c>
      <c r="F150" s="8">
        <v>0.12556613062028224</v>
      </c>
      <c r="G150" s="8">
        <v>0.22247644052698201</v>
      </c>
      <c r="H150" s="8">
        <v>0.11994936471470767</v>
      </c>
      <c r="I150" s="8">
        <v>0.12414084110835014</v>
      </c>
      <c r="J150" s="8">
        <v>8.8799287355244033E-2</v>
      </c>
      <c r="K150" s="8">
        <v>7.449013080782034E-2</v>
      </c>
      <c r="L150" s="8">
        <v>6.0340381640020632E-2</v>
      </c>
      <c r="M150" s="8">
        <v>7.5024614374794879E-2</v>
      </c>
      <c r="N150" s="8">
        <v>9.5831965868066957E-3</v>
      </c>
      <c r="O150" s="8">
        <v>2.0816728397955835E-3</v>
      </c>
    </row>
    <row r="151" spans="2:15">
      <c r="B151" s="58">
        <v>2004</v>
      </c>
      <c r="C151" s="8">
        <v>1.5980250904874021E-2</v>
      </c>
      <c r="D151" s="8">
        <v>1.2097199283128933E-2</v>
      </c>
      <c r="E151" s="8">
        <v>6.1329374143444498E-2</v>
      </c>
      <c r="F151" s="8">
        <v>0.12306286678145975</v>
      </c>
      <c r="G151" s="8">
        <v>0.22700917173278981</v>
      </c>
      <c r="H151" s="8">
        <v>0.12294865938082018</v>
      </c>
      <c r="I151" s="8">
        <v>0.12644516287732369</v>
      </c>
      <c r="J151" s="8">
        <v>9.1155076079699193E-2</v>
      </c>
      <c r="K151" s="8">
        <v>7.295217345468602E-2</v>
      </c>
      <c r="L151" s="8">
        <v>6.0731981586252946E-2</v>
      </c>
      <c r="M151" s="8">
        <v>7.4111817830410792E-2</v>
      </c>
      <c r="N151" s="8">
        <v>9.9536142249710084E-3</v>
      </c>
      <c r="O151" s="8">
        <v>2.2226517201391575E-3</v>
      </c>
    </row>
    <row r="152" spans="2:15">
      <c r="B152" s="58">
        <v>2005</v>
      </c>
      <c r="C152" s="8">
        <v>1.5545277217012069E-2</v>
      </c>
      <c r="D152" s="8">
        <v>1.0528198706973656E-2</v>
      </c>
      <c r="E152" s="8">
        <v>5.7240691999080058E-2</v>
      </c>
      <c r="F152" s="8">
        <v>0.1169260385522875</v>
      </c>
      <c r="G152" s="8">
        <v>0.22683327796659256</v>
      </c>
      <c r="H152" s="8">
        <v>0.12644911796522967</v>
      </c>
      <c r="I152" s="8">
        <v>0.12888525455923816</v>
      </c>
      <c r="J152" s="8">
        <v>9.5239312089540798E-2</v>
      </c>
      <c r="K152" s="8">
        <v>7.5869470779137818E-2</v>
      </c>
      <c r="L152" s="8">
        <v>6.1661513300794724E-2</v>
      </c>
      <c r="M152" s="8">
        <v>7.2837076976805595E-2</v>
      </c>
      <c r="N152" s="8">
        <v>9.5571512534178317E-3</v>
      </c>
      <c r="O152" s="8">
        <v>2.4276186338895562E-3</v>
      </c>
    </row>
    <row r="153" spans="2:15">
      <c r="B153" s="58">
        <v>2006</v>
      </c>
      <c r="C153" s="8">
        <v>1.4650890441384323E-2</v>
      </c>
      <c r="D153" s="8">
        <v>9.4172757743407505E-3</v>
      </c>
      <c r="E153" s="8">
        <v>5.1350805637442959E-2</v>
      </c>
      <c r="F153" s="8">
        <v>0.11191697290312159</v>
      </c>
      <c r="G153" s="8">
        <v>0.22478698057585914</v>
      </c>
      <c r="H153" s="8">
        <v>0.13073537132011467</v>
      </c>
      <c r="I153" s="8">
        <v>0.1302507773694625</v>
      </c>
      <c r="J153" s="8">
        <v>0.10002019141461052</v>
      </c>
      <c r="K153" s="8">
        <v>7.6573920768889067E-2</v>
      </c>
      <c r="L153" s="8">
        <v>6.3279893389330863E-2</v>
      </c>
      <c r="M153" s="8">
        <v>7.5402818721479622E-2</v>
      </c>
      <c r="N153" s="8">
        <v>9.4091992084965465E-3</v>
      </c>
      <c r="O153" s="8">
        <v>2.2049024754674314E-3</v>
      </c>
    </row>
    <row r="154" spans="2:15">
      <c r="B154" s="58">
        <v>2007</v>
      </c>
      <c r="C154" s="8">
        <v>1.5040713234038055E-2</v>
      </c>
      <c r="D154" s="8">
        <v>9.1431918199344365E-3</v>
      </c>
      <c r="E154" s="8">
        <v>4.8384079132535611E-2</v>
      </c>
      <c r="F154" s="8">
        <v>0.10640755533501987</v>
      </c>
      <c r="G154" s="8">
        <v>0.22340624567854031</v>
      </c>
      <c r="H154" s="8">
        <v>0.13251933980298211</v>
      </c>
      <c r="I154" s="8">
        <v>0.13015219672504535</v>
      </c>
      <c r="J154" s="8">
        <v>0.1047155767775943</v>
      </c>
      <c r="K154" s="8">
        <v>7.8465505600611718E-2</v>
      </c>
      <c r="L154" s="8">
        <v>6.4059284325608257E-2</v>
      </c>
      <c r="M154" s="8">
        <v>7.5585888248070082E-2</v>
      </c>
      <c r="N154" s="8">
        <v>9.5580519469955182E-3</v>
      </c>
      <c r="O154" s="8">
        <v>2.5623713730243301E-3</v>
      </c>
    </row>
    <row r="155" spans="2:15">
      <c r="B155" s="58">
        <v>2008</v>
      </c>
      <c r="C155" s="8">
        <v>1.4834292518356818E-2</v>
      </c>
      <c r="D155" s="8">
        <v>8.5830521928954157E-3</v>
      </c>
      <c r="E155" s="8">
        <v>4.3700800423364425E-2</v>
      </c>
      <c r="F155" s="8">
        <v>0.10054905073758019</v>
      </c>
      <c r="G155" s="8">
        <v>0.21532050009922604</v>
      </c>
      <c r="H155" s="8">
        <v>0.13523681947476351</v>
      </c>
      <c r="I155" s="8">
        <v>0.13222696302176357</v>
      </c>
      <c r="J155" s="8">
        <v>0.10981014751604153</v>
      </c>
      <c r="K155" s="8">
        <v>8.0571541972613611E-2</v>
      </c>
      <c r="L155" s="8">
        <v>6.6936230733611171E-2</v>
      </c>
      <c r="M155" s="8">
        <v>7.9554475094264734E-2</v>
      </c>
      <c r="N155" s="8">
        <v>1.0096249255804723E-2</v>
      </c>
      <c r="O155" s="8">
        <v>2.5798769597142291E-3</v>
      </c>
    </row>
    <row r="156" spans="2:15">
      <c r="B156" s="58">
        <v>2009</v>
      </c>
      <c r="C156" s="8">
        <v>1.6636097159607111E-2</v>
      </c>
      <c r="D156" s="8">
        <v>8.416613812846049E-3</v>
      </c>
      <c r="E156" s="8">
        <v>4.1825942369336781E-2</v>
      </c>
      <c r="F156" s="8">
        <v>9.4134083000497124E-2</v>
      </c>
      <c r="G156" s="8">
        <v>0.21023535663472581</v>
      </c>
      <c r="H156" s="8">
        <v>0.13762277799681163</v>
      </c>
      <c r="I156" s="8">
        <v>0.13266023278536779</v>
      </c>
      <c r="J156" s="8">
        <v>0.11231294032946501</v>
      </c>
      <c r="K156" s="8">
        <v>8.3231911137014253E-2</v>
      </c>
      <c r="L156" s="8">
        <v>6.7838593002725545E-2</v>
      </c>
      <c r="M156" s="8">
        <v>8.1766288976121496E-2</v>
      </c>
      <c r="N156" s="8">
        <v>1.0387918473695938E-2</v>
      </c>
      <c r="O156" s="8">
        <v>2.931244321785488E-3</v>
      </c>
    </row>
    <row r="157" spans="2:15">
      <c r="B157" s="58">
        <v>2010</v>
      </c>
      <c r="C157" s="8">
        <v>1.7263968484567599E-2</v>
      </c>
      <c r="D157" s="8">
        <v>7.9234217773776951E-3</v>
      </c>
      <c r="E157" s="8">
        <v>4.0267738571645027E-2</v>
      </c>
      <c r="F157" s="8">
        <v>8.7148726815747021E-2</v>
      </c>
      <c r="G157" s="8">
        <v>0.20460966675282311</v>
      </c>
      <c r="H157" s="8">
        <v>0.13855738464692199</v>
      </c>
      <c r="I157" s="8">
        <v>0.13529532348773163</v>
      </c>
      <c r="J157" s="8">
        <v>0.1152773197622082</v>
      </c>
      <c r="K157" s="8">
        <v>8.7291330582269011E-2</v>
      </c>
      <c r="L157" s="8">
        <v>7.0713642724088449E-2</v>
      </c>
      <c r="M157" s="8">
        <v>8.2273460547776706E-2</v>
      </c>
      <c r="N157" s="8">
        <v>1.0606155135072504E-2</v>
      </c>
      <c r="O157" s="8">
        <v>2.7718607117710498E-3</v>
      </c>
    </row>
    <row r="158" spans="2:15">
      <c r="B158" s="58">
        <v>2011</v>
      </c>
      <c r="C158" s="8">
        <v>1.9155553011657413E-2</v>
      </c>
      <c r="D158" s="8">
        <v>8.223150745044169E-3</v>
      </c>
      <c r="E158" s="8">
        <v>3.9541716749661344E-2</v>
      </c>
      <c r="F158" s="8">
        <v>8.1010436342128858E-2</v>
      </c>
      <c r="G158" s="8">
        <v>0.1963253391334211</v>
      </c>
      <c r="H158" s="8">
        <v>0.14016560776906492</v>
      </c>
      <c r="I158" s="8">
        <v>0.13713200923435026</v>
      </c>
      <c r="J158" s="8">
        <v>0.11603037414381928</v>
      </c>
      <c r="K158" s="8">
        <v>8.8155610249365621E-2</v>
      </c>
      <c r="L158" s="8">
        <v>7.2949459103657494E-2</v>
      </c>
      <c r="M158" s="8">
        <v>8.691545990498542E-2</v>
      </c>
      <c r="N158" s="8">
        <v>1.1132734245320818E-2</v>
      </c>
      <c r="O158" s="8">
        <v>3.2625493675233243E-3</v>
      </c>
    </row>
    <row r="159" spans="2:15">
      <c r="B159" s="58">
        <v>2012</v>
      </c>
      <c r="C159" s="8">
        <v>2.2620793611993806E-2</v>
      </c>
      <c r="D159" s="8">
        <v>8.2803715472989491E-3</v>
      </c>
      <c r="E159" s="8">
        <v>3.8366739998370404E-2</v>
      </c>
      <c r="F159" s="8">
        <v>7.5898313370813986E-2</v>
      </c>
      <c r="G159" s="8">
        <v>0.18594679377495316</v>
      </c>
      <c r="H159" s="8">
        <v>0.14001262934897743</v>
      </c>
      <c r="I159" s="8">
        <v>0.13719139574676117</v>
      </c>
      <c r="J159" s="8">
        <v>0.11795200847388576</v>
      </c>
      <c r="K159" s="8">
        <v>9.1389635785871406E-2</v>
      </c>
      <c r="L159" s="8">
        <v>7.4278904913224156E-2</v>
      </c>
      <c r="M159" s="8">
        <v>9.1634074798337808E-2</v>
      </c>
      <c r="N159" s="8">
        <v>1.2812678236779921E-2</v>
      </c>
      <c r="O159" s="8">
        <v>3.6156603927320129E-3</v>
      </c>
    </row>
    <row r="160" spans="2:15">
      <c r="B160" s="58">
        <v>2013</v>
      </c>
      <c r="C160" s="8">
        <v>2.3781915007837832E-2</v>
      </c>
      <c r="D160" s="8">
        <v>8.4713006506474259E-3</v>
      </c>
      <c r="E160" s="8">
        <v>3.7653804032725634E-2</v>
      </c>
      <c r="F160" s="8">
        <v>7.1796688784384458E-2</v>
      </c>
      <c r="G160" s="8">
        <v>0.17762889475831561</v>
      </c>
      <c r="H160" s="8">
        <v>0.14030793016813761</v>
      </c>
      <c r="I160" s="8">
        <v>0.13802100109514914</v>
      </c>
      <c r="J160" s="8">
        <v>0.11796474049260236</v>
      </c>
      <c r="K160" s="8">
        <v>9.3688934699048723E-2</v>
      </c>
      <c r="L160" s="8">
        <v>7.7884429556142498E-2</v>
      </c>
      <c r="M160" s="8">
        <v>9.5589340548433502E-2</v>
      </c>
      <c r="N160" s="8">
        <v>1.3077369065258004E-2</v>
      </c>
      <c r="O160" s="8">
        <v>4.1336511413171849E-3</v>
      </c>
    </row>
    <row r="161" spans="1:15">
      <c r="B161" s="58">
        <v>2014</v>
      </c>
      <c r="C161" s="8">
        <v>2.6801592006097046E-2</v>
      </c>
      <c r="D161" s="8">
        <v>8.9550342958760274E-3</v>
      </c>
      <c r="E161" s="8">
        <v>3.7185621136421376E-2</v>
      </c>
      <c r="F161" s="8">
        <v>6.8316538233550675E-2</v>
      </c>
      <c r="G161" s="8">
        <v>0.16963756456939622</v>
      </c>
      <c r="H161" s="8">
        <v>0.1381785079176899</v>
      </c>
      <c r="I161" s="8">
        <v>0.13721525954780253</v>
      </c>
      <c r="J161" s="8">
        <v>0.11934753154373783</v>
      </c>
      <c r="K161" s="8">
        <v>9.5615632144974191E-2</v>
      </c>
      <c r="L161" s="8">
        <v>7.9600304852231352E-2</v>
      </c>
      <c r="M161" s="8">
        <v>0.10117283427893979</v>
      </c>
      <c r="N161" s="8">
        <v>1.4141756287577271E-2</v>
      </c>
      <c r="O161" s="8">
        <v>3.8318231857058177E-3</v>
      </c>
    </row>
    <row r="162" spans="1:15">
      <c r="B162" s="62">
        <v>2015</v>
      </c>
      <c r="C162" s="73">
        <v>2.867414100252819E-2</v>
      </c>
      <c r="D162" s="73">
        <v>8.8113245789018906E-3</v>
      </c>
      <c r="E162" s="73">
        <v>3.6653403454124572E-2</v>
      </c>
      <c r="F162" s="73">
        <v>6.3791429760088753E-2</v>
      </c>
      <c r="G162" s="73">
        <v>0.16094001685459181</v>
      </c>
      <c r="H162" s="73">
        <v>0.1369062223312674</v>
      </c>
      <c r="I162" s="73">
        <v>0.13938107378684275</v>
      </c>
      <c r="J162" s="73">
        <v>0.12334787664145591</v>
      </c>
      <c r="K162" s="73">
        <v>9.7116584704991307E-2</v>
      </c>
      <c r="L162" s="73">
        <v>8.0518012011563528E-2</v>
      </c>
      <c r="M162" s="73">
        <v>0.10424245010294103</v>
      </c>
      <c r="N162" s="73">
        <v>1.5254472333934267E-2</v>
      </c>
      <c r="O162" s="73">
        <v>4.3629924367686122E-3</v>
      </c>
    </row>
    <row r="163" spans="1:15">
      <c r="B163" s="84" t="s">
        <v>108</v>
      </c>
      <c r="C163" s="87">
        <v>3.1311634561340757E-2</v>
      </c>
      <c r="D163" s="73">
        <v>9.4527617393081603E-3</v>
      </c>
      <c r="E163" s="73">
        <v>3.7167237238771654E-2</v>
      </c>
      <c r="F163" s="73">
        <v>5.9363343722855247E-2</v>
      </c>
      <c r="G163" s="73">
        <v>0.14856675693628327</v>
      </c>
      <c r="H163" s="73">
        <v>0.13612998824791783</v>
      </c>
      <c r="I163" s="73">
        <v>0.13797966378825813</v>
      </c>
      <c r="J163" s="73">
        <v>0.12211946246998111</v>
      </c>
      <c r="K163" s="73">
        <v>0.10125185223034081</v>
      </c>
      <c r="L163" s="73">
        <v>8.3889428235654789E-2</v>
      </c>
      <c r="M163" s="73">
        <v>0.11257472791374994</v>
      </c>
      <c r="N163" s="73">
        <v>1.549231005058505E-2</v>
      </c>
      <c r="O163" s="73">
        <v>4.7008328649532473E-3</v>
      </c>
    </row>
    <row r="164" spans="1:15">
      <c r="B164" t="s">
        <v>119</v>
      </c>
    </row>
    <row r="165" spans="1:15">
      <c r="B165" t="s">
        <v>120</v>
      </c>
    </row>
    <row r="171" spans="1:15">
      <c r="A171" s="2" t="s">
        <v>122</v>
      </c>
    </row>
    <row r="172" spans="1:15">
      <c r="B172" s="55" t="s">
        <v>125</v>
      </c>
      <c r="C172" s="56"/>
      <c r="D172" s="56"/>
      <c r="E172" s="56"/>
    </row>
    <row r="173" spans="1:15">
      <c r="B173" s="4" t="s">
        <v>81</v>
      </c>
      <c r="C173" s="85" t="s">
        <v>92</v>
      </c>
      <c r="D173" s="86" t="s">
        <v>93</v>
      </c>
      <c r="E173" s="86" t="s">
        <v>123</v>
      </c>
    </row>
    <row r="174" spans="1:15">
      <c r="B174" s="58">
        <v>1998</v>
      </c>
      <c r="C174" s="25">
        <v>93392</v>
      </c>
      <c r="D174" s="88">
        <v>3.5618040089086782</v>
      </c>
      <c r="E174" s="88">
        <v>1.3373439738116588</v>
      </c>
    </row>
    <row r="175" spans="1:15">
      <c r="B175" s="58">
        <v>1999</v>
      </c>
      <c r="C175" s="25">
        <v>95392</v>
      </c>
      <c r="D175" s="88">
        <v>3.5635640305266971</v>
      </c>
      <c r="E175" s="88">
        <v>1.333391629621967</v>
      </c>
    </row>
    <row r="176" spans="1:15">
      <c r="B176" s="58">
        <v>2000</v>
      </c>
      <c r="C176" s="25">
        <v>98617</v>
      </c>
      <c r="D176" s="88">
        <v>3.5905827595647688</v>
      </c>
      <c r="E176" s="88">
        <v>1.3250769465436496</v>
      </c>
    </row>
    <row r="177" spans="2:5">
      <c r="B177" s="58">
        <v>2001</v>
      </c>
      <c r="C177" s="25">
        <v>101906</v>
      </c>
      <c r="D177" s="88">
        <v>3.6465811630325589</v>
      </c>
      <c r="E177" s="88">
        <v>1.2819287371963659</v>
      </c>
    </row>
    <row r="178" spans="2:5">
      <c r="B178" s="58">
        <v>2002</v>
      </c>
      <c r="C178" s="25">
        <v>104346</v>
      </c>
      <c r="D178" s="88">
        <v>3.6665852069077918</v>
      </c>
      <c r="E178" s="88">
        <v>1.2671671607798296</v>
      </c>
    </row>
    <row r="179" spans="2:5">
      <c r="B179" s="58">
        <v>2003</v>
      </c>
      <c r="C179" s="25">
        <v>106645</v>
      </c>
      <c r="D179" s="88">
        <v>3.699831215715645</v>
      </c>
      <c r="E179" s="88">
        <v>1.2500436846268546</v>
      </c>
    </row>
    <row r="180" spans="2:5">
      <c r="B180" s="58">
        <v>2004</v>
      </c>
      <c r="C180" s="25">
        <v>113828</v>
      </c>
      <c r="D180" s="88">
        <v>3.7154830094528806</v>
      </c>
      <c r="E180" s="88">
        <v>1.2367286213376367</v>
      </c>
    </row>
    <row r="181" spans="2:5">
      <c r="B181" s="58">
        <v>2005</v>
      </c>
      <c r="C181" s="25">
        <v>117399</v>
      </c>
      <c r="D181" s="88">
        <v>3.7399466775696562</v>
      </c>
      <c r="E181" s="88">
        <v>1.2247173019112925</v>
      </c>
    </row>
    <row r="182" spans="2:5">
      <c r="B182" s="58">
        <v>2006</v>
      </c>
      <c r="C182" s="25">
        <v>123815</v>
      </c>
      <c r="D182" s="88">
        <v>3.7742196018252825</v>
      </c>
      <c r="E182" s="88">
        <v>1.2160016438358356</v>
      </c>
    </row>
    <row r="183" spans="2:5">
      <c r="B183" s="58">
        <v>2007</v>
      </c>
      <c r="C183" s="25">
        <v>122933</v>
      </c>
      <c r="D183" s="88">
        <v>3.7956407148609013</v>
      </c>
      <c r="E183" s="88">
        <v>1.2141542523196585</v>
      </c>
    </row>
    <row r="184" spans="2:5">
      <c r="B184" s="58">
        <v>2008</v>
      </c>
      <c r="C184" s="25">
        <v>120936</v>
      </c>
      <c r="D184" s="88">
        <v>3.840845571211283</v>
      </c>
      <c r="E184" s="88">
        <v>1.2145665870219227</v>
      </c>
    </row>
    <row r="185" spans="2:5">
      <c r="B185" s="58">
        <v>2009</v>
      </c>
      <c r="C185" s="25">
        <v>116674</v>
      </c>
      <c r="D185" s="88">
        <v>3.8645927970242062</v>
      </c>
      <c r="E185" s="88">
        <v>1.220684522913255</v>
      </c>
    </row>
    <row r="186" spans="2:5">
      <c r="B186" s="58">
        <v>2010</v>
      </c>
      <c r="C186" s="25">
        <v>112199</v>
      </c>
      <c r="D186" s="88">
        <v>3.893630959277727</v>
      </c>
      <c r="E186" s="88">
        <v>1.2188297614120274</v>
      </c>
    </row>
    <row r="187" spans="2:5">
      <c r="B187" s="58">
        <v>2011</v>
      </c>
      <c r="C187" s="25">
        <v>104826</v>
      </c>
      <c r="D187" s="88">
        <v>3.9220136225745086</v>
      </c>
      <c r="E187" s="88">
        <v>1.2318434233099997</v>
      </c>
    </row>
    <row r="188" spans="2:5">
      <c r="B188" s="58">
        <v>2012</v>
      </c>
      <c r="C188" s="25">
        <v>98184</v>
      </c>
      <c r="D188" s="88">
        <v>3.952833455552816</v>
      </c>
      <c r="E188" s="88">
        <v>1.2511916311959734</v>
      </c>
    </row>
    <row r="189" spans="2:5">
      <c r="B189" s="58">
        <v>2013</v>
      </c>
      <c r="C189" s="25">
        <v>93138</v>
      </c>
      <c r="D189" s="88">
        <v>3.9824615087289317</v>
      </c>
      <c r="E189" s="88">
        <v>1.2614554527135151</v>
      </c>
    </row>
    <row r="190" spans="2:5">
      <c r="B190" s="58">
        <v>2014</v>
      </c>
      <c r="C190" s="25">
        <v>94472</v>
      </c>
      <c r="D190" s="88">
        <v>4.0055201541197247</v>
      </c>
      <c r="E190" s="88">
        <v>1.2790324262702653</v>
      </c>
    </row>
    <row r="191" spans="2:5">
      <c r="B191" s="62">
        <v>2015</v>
      </c>
      <c r="C191" s="53">
        <v>93743</v>
      </c>
      <c r="D191" s="64">
        <v>4.0328397853706264</v>
      </c>
      <c r="E191" s="64">
        <v>1.28766628138962</v>
      </c>
    </row>
    <row r="192" spans="2:5">
      <c r="B192" s="84" t="s">
        <v>108</v>
      </c>
      <c r="C192" s="89" t="s">
        <v>124</v>
      </c>
      <c r="D192" s="64">
        <v>4.07</v>
      </c>
      <c r="E192" s="64">
        <v>1.31</v>
      </c>
    </row>
    <row r="193" spans="1:5">
      <c r="B193" t="s">
        <v>119</v>
      </c>
    </row>
    <row r="194" spans="1:5">
      <c r="B194" t="s">
        <v>120</v>
      </c>
    </row>
    <row r="200" spans="1:5">
      <c r="A200" s="2" t="s">
        <v>126</v>
      </c>
    </row>
    <row r="201" spans="1:5">
      <c r="B201" s="55" t="s">
        <v>127</v>
      </c>
      <c r="C201" s="56"/>
      <c r="D201" s="56"/>
      <c r="E201" s="56"/>
    </row>
    <row r="202" spans="1:5">
      <c r="B202" s="34" t="s">
        <v>81</v>
      </c>
      <c r="C202" s="85" t="s">
        <v>92</v>
      </c>
      <c r="D202" s="86" t="s">
        <v>93</v>
      </c>
      <c r="E202" s="86" t="s">
        <v>123</v>
      </c>
    </row>
    <row r="203" spans="1:5">
      <c r="B203" s="58">
        <v>1998</v>
      </c>
      <c r="C203" s="90">
        <v>93392</v>
      </c>
      <c r="D203" s="88">
        <v>50.05954240563409</v>
      </c>
      <c r="E203" s="88">
        <v>27.060961114312597</v>
      </c>
    </row>
    <row r="204" spans="1:5">
      <c r="B204" s="58">
        <v>1999</v>
      </c>
      <c r="C204" s="90">
        <v>95392</v>
      </c>
      <c r="D204" s="88">
        <v>49.945323042406777</v>
      </c>
      <c r="E204" s="88">
        <v>27.259199923216713</v>
      </c>
    </row>
    <row r="205" spans="1:5">
      <c r="B205" s="58">
        <v>2000</v>
      </c>
      <c r="C205" s="90">
        <v>98617</v>
      </c>
      <c r="D205" s="88">
        <v>49.966926734545794</v>
      </c>
      <c r="E205" s="88">
        <v>27.259172684366863</v>
      </c>
    </row>
    <row r="206" spans="1:5">
      <c r="B206" s="58">
        <v>2001</v>
      </c>
      <c r="C206" s="90">
        <v>101906</v>
      </c>
      <c r="D206" s="88">
        <v>49.945518206777642</v>
      </c>
      <c r="E206" s="88">
        <v>27.25328549182624</v>
      </c>
    </row>
    <row r="207" spans="1:5">
      <c r="B207" s="58">
        <v>2002</v>
      </c>
      <c r="C207" s="90">
        <v>104346</v>
      </c>
      <c r="D207" s="88">
        <v>49.962878087145448</v>
      </c>
      <c r="E207" s="88">
        <v>27.200844726135315</v>
      </c>
    </row>
    <row r="208" spans="1:5">
      <c r="B208" s="58">
        <v>2003</v>
      </c>
      <c r="C208" s="90">
        <v>106645</v>
      </c>
      <c r="D208" s="88">
        <v>49.922979575919314</v>
      </c>
      <c r="E208" s="88">
        <v>27.166278006233117</v>
      </c>
    </row>
    <row r="209" spans="2:5">
      <c r="B209" s="58">
        <v>2004</v>
      </c>
      <c r="C209" s="90">
        <v>113828</v>
      </c>
      <c r="D209" s="88">
        <v>49.907548688180668</v>
      </c>
      <c r="E209" s="88">
        <v>27.181942962604303</v>
      </c>
    </row>
    <row r="210" spans="2:5">
      <c r="B210" s="58">
        <v>2005</v>
      </c>
      <c r="C210" s="90">
        <v>117399</v>
      </c>
      <c r="D210" s="88">
        <v>49.905328147149966</v>
      </c>
      <c r="E210" s="88">
        <v>27.222056183389373</v>
      </c>
    </row>
    <row r="211" spans="2:5">
      <c r="B211" s="58">
        <v>2006</v>
      </c>
      <c r="C211" s="90">
        <v>123815</v>
      </c>
      <c r="D211" s="88">
        <v>49.910851580754688</v>
      </c>
      <c r="E211" s="88">
        <v>27.221626140765871</v>
      </c>
    </row>
    <row r="212" spans="2:5">
      <c r="B212" s="58">
        <v>2007</v>
      </c>
      <c r="C212" s="90">
        <v>122933</v>
      </c>
      <c r="D212" s="88">
        <v>49.874799957516267</v>
      </c>
      <c r="E212" s="88">
        <v>27.250440070632461</v>
      </c>
    </row>
    <row r="213" spans="2:5">
      <c r="B213" s="58">
        <v>2008</v>
      </c>
      <c r="C213" s="90">
        <v>120936</v>
      </c>
      <c r="D213" s="88">
        <v>49.793188132756519</v>
      </c>
      <c r="E213" s="88">
        <v>27.330448820594626</v>
      </c>
    </row>
    <row r="214" spans="2:5">
      <c r="B214" s="58">
        <v>2009</v>
      </c>
      <c r="C214" s="90">
        <v>116674</v>
      </c>
      <c r="D214" s="88">
        <v>49.74013930179806</v>
      </c>
      <c r="E214" s="88">
        <v>27.429077772382698</v>
      </c>
    </row>
    <row r="215" spans="2:5">
      <c r="B215" s="58">
        <v>2010</v>
      </c>
      <c r="C215" s="90">
        <v>112199</v>
      </c>
      <c r="D215" s="88">
        <v>49.705738125108198</v>
      </c>
      <c r="E215" s="88">
        <v>27.469334847550858</v>
      </c>
    </row>
    <row r="216" spans="2:5">
      <c r="B216" s="58">
        <v>2011</v>
      </c>
      <c r="C216" s="90">
        <v>104826</v>
      </c>
      <c r="D216" s="88">
        <v>49.692194664967253</v>
      </c>
      <c r="E216" s="88">
        <v>27.52063715926802</v>
      </c>
    </row>
    <row r="217" spans="2:5">
      <c r="B217" s="58">
        <v>2012</v>
      </c>
      <c r="C217" s="90">
        <v>98184</v>
      </c>
      <c r="D217" s="88">
        <v>49.650280651453279</v>
      </c>
      <c r="E217" s="88">
        <v>27.636389054473764</v>
      </c>
    </row>
    <row r="218" spans="2:5">
      <c r="B218" s="58">
        <v>2013</v>
      </c>
      <c r="C218" s="90">
        <v>93138</v>
      </c>
      <c r="D218" s="88">
        <v>49.737046056606175</v>
      </c>
      <c r="E218" s="88">
        <v>27.63995819550205</v>
      </c>
    </row>
    <row r="219" spans="2:5">
      <c r="B219" s="58">
        <v>2014</v>
      </c>
      <c r="C219" s="90">
        <v>94472</v>
      </c>
      <c r="D219" s="88">
        <v>49.68698367569619</v>
      </c>
      <c r="E219" s="88">
        <v>28.026084553704486</v>
      </c>
    </row>
    <row r="220" spans="2:5">
      <c r="B220" s="62">
        <v>2015</v>
      </c>
      <c r="C220" s="91">
        <v>93743</v>
      </c>
      <c r="D220" s="64">
        <v>49.391695521304491</v>
      </c>
      <c r="E220" s="64">
        <v>28.150058627308667</v>
      </c>
    </row>
    <row r="226" spans="1:5">
      <c r="A226" s="2" t="s">
        <v>139</v>
      </c>
    </row>
    <row r="227" spans="1:5">
      <c r="B227" s="55" t="s">
        <v>140</v>
      </c>
      <c r="C227" s="56"/>
      <c r="D227" s="56"/>
      <c r="E227" s="56"/>
    </row>
    <row r="228" spans="1:5">
      <c r="B228" s="34" t="s">
        <v>81</v>
      </c>
      <c r="C228" s="85" t="s">
        <v>92</v>
      </c>
      <c r="D228" s="86" t="s">
        <v>93</v>
      </c>
      <c r="E228" s="86" t="s">
        <v>123</v>
      </c>
    </row>
    <row r="229" spans="1:5">
      <c r="B229" s="58">
        <v>1998</v>
      </c>
      <c r="C229" s="90">
        <v>93392</v>
      </c>
      <c r="D229" s="98">
        <v>0.1770989867593423</v>
      </c>
      <c r="E229" s="98">
        <v>0.30104962525063739</v>
      </c>
    </row>
    <row r="230" spans="1:5">
      <c r="B230" s="58">
        <v>1999</v>
      </c>
      <c r="C230" s="90">
        <v>95392</v>
      </c>
      <c r="D230" s="98">
        <v>0.19626024344659085</v>
      </c>
      <c r="E230" s="98">
        <v>0.31938937780170379</v>
      </c>
    </row>
    <row r="231" spans="1:5">
      <c r="B231" s="58">
        <v>2000</v>
      </c>
      <c r="C231" s="90">
        <v>98617</v>
      </c>
      <c r="D231" s="98">
        <v>0.19165117865798345</v>
      </c>
      <c r="E231" s="98">
        <v>0.31637813652058838</v>
      </c>
    </row>
    <row r="232" spans="1:5">
      <c r="B232" s="58">
        <v>2001</v>
      </c>
      <c r="C232" s="90">
        <v>101906</v>
      </c>
      <c r="D232" s="98">
        <v>0.1891652484595977</v>
      </c>
      <c r="E232" s="98">
        <v>0.31357152669305161</v>
      </c>
    </row>
    <row r="233" spans="1:5">
      <c r="B233" s="58">
        <v>2002</v>
      </c>
      <c r="C233" s="90">
        <v>104346</v>
      </c>
      <c r="D233" s="98">
        <v>0.18031457614000179</v>
      </c>
      <c r="E233" s="98">
        <v>0.30476897634759342</v>
      </c>
    </row>
    <row r="234" spans="1:5">
      <c r="B234" s="58">
        <v>2003</v>
      </c>
      <c r="C234" s="90">
        <v>106645</v>
      </c>
      <c r="D234" s="98">
        <v>0.17353623168991919</v>
      </c>
      <c r="E234" s="98">
        <v>0.29902680930880288</v>
      </c>
    </row>
    <row r="235" spans="1:5">
      <c r="B235" s="58">
        <v>2004</v>
      </c>
      <c r="C235" s="90">
        <v>113828</v>
      </c>
      <c r="D235" s="98">
        <v>0.16401387557166563</v>
      </c>
      <c r="E235" s="98">
        <v>0.29174332789148233</v>
      </c>
    </row>
    <row r="236" spans="1:5">
      <c r="B236" s="58">
        <v>2005</v>
      </c>
      <c r="C236" s="90">
        <v>117399</v>
      </c>
      <c r="D236" s="98">
        <v>0.16450795192138842</v>
      </c>
      <c r="E236" s="98">
        <v>0.29246070267251839</v>
      </c>
    </row>
    <row r="237" spans="1:5">
      <c r="B237" s="58">
        <v>2006</v>
      </c>
      <c r="C237" s="90">
        <v>123815</v>
      </c>
      <c r="D237" s="98">
        <v>0.16117412114464119</v>
      </c>
      <c r="E237" s="98">
        <v>0.29053317553641334</v>
      </c>
    </row>
    <row r="238" spans="1:5">
      <c r="B238" s="58">
        <v>2007</v>
      </c>
      <c r="C238" s="90">
        <v>122933</v>
      </c>
      <c r="D238" s="98">
        <v>0.16118791769267757</v>
      </c>
      <c r="E238" s="98">
        <v>0.29321680110033249</v>
      </c>
    </row>
    <row r="239" spans="1:5">
      <c r="B239" s="58">
        <v>2008</v>
      </c>
      <c r="C239" s="90">
        <v>120936</v>
      </c>
      <c r="D239" s="98">
        <v>0.15995845500335587</v>
      </c>
      <c r="E239" s="98">
        <v>0.29498118465180789</v>
      </c>
    </row>
    <row r="240" spans="1:5">
      <c r="B240" s="58">
        <v>2009</v>
      </c>
      <c r="C240" s="90">
        <v>116674</v>
      </c>
      <c r="D240" s="98">
        <v>0.1650493397557854</v>
      </c>
      <c r="E240" s="98">
        <v>0.30213421907999094</v>
      </c>
    </row>
    <row r="241" spans="1:7">
      <c r="B241" s="58">
        <v>2010</v>
      </c>
      <c r="C241" s="90">
        <v>112199</v>
      </c>
      <c r="D241" s="98">
        <v>0.16517639364411321</v>
      </c>
      <c r="E241" s="98">
        <v>0.30550573589616925</v>
      </c>
    </row>
    <row r="242" spans="1:7">
      <c r="B242" s="58">
        <v>2011</v>
      </c>
      <c r="C242" s="90">
        <v>104826</v>
      </c>
      <c r="D242" s="98">
        <v>0.16000549209438258</v>
      </c>
      <c r="E242" s="98">
        <v>0.30345151082357363</v>
      </c>
    </row>
    <row r="243" spans="1:7">
      <c r="B243" s="58">
        <v>2012</v>
      </c>
      <c r="C243" s="90">
        <v>98184</v>
      </c>
      <c r="D243" s="98">
        <v>0.15303996771853312</v>
      </c>
      <c r="E243" s="98">
        <v>0.30044551069701647</v>
      </c>
    </row>
    <row r="244" spans="1:7">
      <c r="B244" s="58">
        <v>2013</v>
      </c>
      <c r="C244" s="90">
        <v>93138</v>
      </c>
      <c r="D244" s="98">
        <v>0.1495336668885586</v>
      </c>
      <c r="E244" s="98">
        <v>0.29909145753082372</v>
      </c>
    </row>
    <row r="245" spans="1:7">
      <c r="B245" s="58">
        <v>2014</v>
      </c>
      <c r="C245" s="90">
        <v>94472</v>
      </c>
      <c r="D245" s="98">
        <v>0.14916042142998254</v>
      </c>
      <c r="E245" s="98">
        <v>0.30826016962652536</v>
      </c>
    </row>
    <row r="246" spans="1:7">
      <c r="B246" s="62">
        <v>2015</v>
      </c>
      <c r="C246" s="91">
        <v>93743</v>
      </c>
      <c r="D246" s="99">
        <v>0.14864754346102294</v>
      </c>
      <c r="E246" s="99">
        <v>0.30711746653932875</v>
      </c>
    </row>
    <row r="252" spans="1:7">
      <c r="A252" s="2" t="s">
        <v>141</v>
      </c>
    </row>
    <row r="253" spans="1:7">
      <c r="B253" s="55" t="s">
        <v>146</v>
      </c>
      <c r="C253" s="56"/>
      <c r="D253" s="56"/>
      <c r="E253" s="56"/>
      <c r="F253" s="56"/>
      <c r="G253" s="56"/>
    </row>
    <row r="254" spans="1:7">
      <c r="B254" s="16"/>
      <c r="C254" s="21"/>
      <c r="D254" s="239" t="s">
        <v>142</v>
      </c>
      <c r="E254" s="240"/>
      <c r="F254" s="242" t="s">
        <v>143</v>
      </c>
      <c r="G254" s="242"/>
    </row>
    <row r="255" spans="1:7">
      <c r="B255" s="34" t="s">
        <v>81</v>
      </c>
      <c r="C255" s="100" t="s">
        <v>92</v>
      </c>
      <c r="D255" s="86" t="s">
        <v>93</v>
      </c>
      <c r="E255" s="101" t="s">
        <v>123</v>
      </c>
      <c r="F255" s="86" t="s">
        <v>93</v>
      </c>
      <c r="G255" s="86" t="s">
        <v>123</v>
      </c>
    </row>
    <row r="256" spans="1:7">
      <c r="B256" s="58">
        <v>1998</v>
      </c>
      <c r="C256" s="102">
        <v>93392</v>
      </c>
      <c r="D256" s="98">
        <v>2.9343698133193832E-2</v>
      </c>
      <c r="E256" s="103">
        <v>0.40196558466996063</v>
      </c>
      <c r="F256" s="98">
        <v>-8.1958399756557748E-15</v>
      </c>
      <c r="G256" s="98">
        <v>0.99999999999975642</v>
      </c>
    </row>
    <row r="257" spans="2:7">
      <c r="B257" s="58">
        <v>1999</v>
      </c>
      <c r="C257" s="102">
        <v>95392</v>
      </c>
      <c r="D257" s="98">
        <v>1.1057836056399793E-2</v>
      </c>
      <c r="E257" s="103">
        <v>0.42139453710217406</v>
      </c>
      <c r="F257" s="98">
        <v>-8.1958399756557748E-15</v>
      </c>
      <c r="G257" s="98">
        <v>0.99999999999975642</v>
      </c>
    </row>
    <row r="258" spans="2:7">
      <c r="B258" s="58">
        <v>2000</v>
      </c>
      <c r="C258" s="102">
        <v>98617</v>
      </c>
      <c r="D258" s="98">
        <v>9.276134815714366E-3</v>
      </c>
      <c r="E258" s="103">
        <v>0.42625198862145941</v>
      </c>
      <c r="F258" s="98">
        <v>-8.1958399756557748E-15</v>
      </c>
      <c r="G258" s="98">
        <v>0.99999999999975642</v>
      </c>
    </row>
    <row r="259" spans="2:7">
      <c r="B259" s="58">
        <v>2001</v>
      </c>
      <c r="C259" s="102">
        <v>101906</v>
      </c>
      <c r="D259" s="98">
        <v>1.1782785007781071E-2</v>
      </c>
      <c r="E259" s="103">
        <v>0.43650385601602765</v>
      </c>
      <c r="F259" s="98">
        <v>-8.1958399756557748E-15</v>
      </c>
      <c r="G259" s="98">
        <v>0.99999999999975642</v>
      </c>
    </row>
    <row r="260" spans="2:7">
      <c r="B260" s="58">
        <v>2002</v>
      </c>
      <c r="C260" s="102">
        <v>104346</v>
      </c>
      <c r="D260" s="98">
        <v>1.245901868577241E-2</v>
      </c>
      <c r="E260" s="103">
        <v>0.43614353314866161</v>
      </c>
      <c r="F260" s="98">
        <v>-8.1958399756557748E-15</v>
      </c>
      <c r="G260" s="98">
        <v>0.99999999999975642</v>
      </c>
    </row>
    <row r="261" spans="2:7">
      <c r="B261" s="58">
        <v>2003</v>
      </c>
      <c r="C261" s="102">
        <v>106645</v>
      </c>
      <c r="D261" s="98">
        <v>1.0970532173634253E-2</v>
      </c>
      <c r="E261" s="103">
        <v>0.43472266914321839</v>
      </c>
      <c r="F261" s="98">
        <v>-8.1958399756557748E-15</v>
      </c>
      <c r="G261" s="98">
        <v>0.99999999999975642</v>
      </c>
    </row>
    <row r="262" spans="2:7">
      <c r="B262" s="58">
        <v>2004</v>
      </c>
      <c r="C262" s="102">
        <v>113828</v>
      </c>
      <c r="D262" s="98">
        <v>9.8292252540611511E-3</v>
      </c>
      <c r="E262" s="103">
        <v>0.4401337692989703</v>
      </c>
      <c r="F262" s="98">
        <v>-8.1958399756557748E-15</v>
      </c>
      <c r="G262" s="98">
        <v>0.99999999999975642</v>
      </c>
    </row>
    <row r="263" spans="2:7">
      <c r="B263" s="58">
        <v>2005</v>
      </c>
      <c r="C263" s="102">
        <v>117399</v>
      </c>
      <c r="D263" s="98">
        <v>8.7637882956142985E-3</v>
      </c>
      <c r="E263" s="103">
        <v>0.44041981518558415</v>
      </c>
      <c r="F263" s="98">
        <v>-8.1958399756557748E-15</v>
      </c>
      <c r="G263" s="98">
        <v>0.99999999999975642</v>
      </c>
    </row>
    <row r="264" spans="2:7">
      <c r="B264" s="58">
        <v>2006</v>
      </c>
      <c r="C264" s="102">
        <v>123815</v>
      </c>
      <c r="D264" s="98">
        <v>9.9065760883000412E-3</v>
      </c>
      <c r="E264" s="103">
        <v>0.43424661569318213</v>
      </c>
      <c r="F264" s="98">
        <v>-8.1958399756557748E-15</v>
      </c>
      <c r="G264" s="98">
        <v>0.99999999999975642</v>
      </c>
    </row>
    <row r="265" spans="2:7">
      <c r="B265" s="58">
        <v>2007</v>
      </c>
      <c r="C265" s="102">
        <v>122933</v>
      </c>
      <c r="D265" s="98">
        <v>1.1693850844205154E-2</v>
      </c>
      <c r="E265" s="103">
        <v>0.43765837402367924</v>
      </c>
      <c r="F265" s="98">
        <v>-8.1958399756557748E-15</v>
      </c>
      <c r="G265" s="98">
        <v>0.99999999999975642</v>
      </c>
    </row>
    <row r="266" spans="2:7">
      <c r="B266" s="58">
        <v>2008</v>
      </c>
      <c r="C266" s="102">
        <v>120936</v>
      </c>
      <c r="D266" s="98">
        <v>1.0018267840587108E-2</v>
      </c>
      <c r="E266" s="103">
        <v>0.43928460792630114</v>
      </c>
      <c r="F266" s="98">
        <v>-8.1958399756557748E-15</v>
      </c>
      <c r="G266" s="98">
        <v>0.99999999999975642</v>
      </c>
    </row>
    <row r="267" spans="2:7">
      <c r="B267" s="58">
        <v>2009</v>
      </c>
      <c r="C267" s="102">
        <v>116674</v>
      </c>
      <c r="D267" s="98">
        <v>1.1656988216933948E-2</v>
      </c>
      <c r="E267" s="103">
        <v>0.45236706347412819</v>
      </c>
      <c r="F267" s="98">
        <v>-8.1958399756557748E-15</v>
      </c>
      <c r="G267" s="98">
        <v>0.99999999999975642</v>
      </c>
    </row>
    <row r="268" spans="2:7">
      <c r="B268" s="58">
        <v>2010</v>
      </c>
      <c r="C268" s="102">
        <v>112199</v>
      </c>
      <c r="D268" s="98">
        <v>1.3359397354407611E-2</v>
      </c>
      <c r="E268" s="103">
        <v>0.4522446182878746</v>
      </c>
      <c r="F268" s="98">
        <v>-8.1958399756557748E-15</v>
      </c>
      <c r="G268" s="98">
        <v>0.99999999999975642</v>
      </c>
    </row>
    <row r="269" spans="2:7">
      <c r="B269" s="58">
        <v>2011</v>
      </c>
      <c r="C269" s="102">
        <v>104826</v>
      </c>
      <c r="D269" s="98">
        <v>1.4203095552214374E-2</v>
      </c>
      <c r="E269" s="103">
        <v>0.45426049155621878</v>
      </c>
      <c r="F269" s="98">
        <v>-8.1958399756557748E-15</v>
      </c>
      <c r="G269" s="98">
        <v>0.99999999999975642</v>
      </c>
    </row>
    <row r="270" spans="2:7">
      <c r="B270" s="58">
        <v>2012</v>
      </c>
      <c r="C270" s="102">
        <v>98184</v>
      </c>
      <c r="D270" s="98">
        <v>1.3065694213824646E-2</v>
      </c>
      <c r="E270" s="103">
        <v>0.45727576768676914</v>
      </c>
      <c r="F270" s="98">
        <v>-8.1958399756557748E-15</v>
      </c>
      <c r="G270" s="98">
        <v>0.99999999999975642</v>
      </c>
    </row>
    <row r="271" spans="2:7">
      <c r="B271" s="58">
        <v>2013</v>
      </c>
      <c r="C271" s="102">
        <v>93138</v>
      </c>
      <c r="D271" s="98">
        <v>2.2036034930144183E-2</v>
      </c>
      <c r="E271" s="103">
        <v>0.45762388422080358</v>
      </c>
      <c r="F271" s="98">
        <v>-8.1958399756557748E-15</v>
      </c>
      <c r="G271" s="98">
        <v>0.99999999999975642</v>
      </c>
    </row>
    <row r="272" spans="2:7">
      <c r="B272" s="58">
        <v>2014</v>
      </c>
      <c r="C272" s="102">
        <v>94472</v>
      </c>
      <c r="D272" s="98">
        <v>2.1176675159956332E-2</v>
      </c>
      <c r="E272" s="103">
        <v>0.46490183736441915</v>
      </c>
      <c r="F272" s="98">
        <v>-8.1958399756557748E-15</v>
      </c>
      <c r="G272" s="98">
        <v>0.99999999999975642</v>
      </c>
    </row>
    <row r="273" spans="1:7">
      <c r="B273" s="62">
        <v>2015</v>
      </c>
      <c r="C273" s="104">
        <v>93743</v>
      </c>
      <c r="D273" s="99">
        <v>3.4226449352929574E-2</v>
      </c>
      <c r="E273" s="105">
        <v>0.46191112662945305</v>
      </c>
      <c r="F273" s="99">
        <v>-8.1958399756557748E-15</v>
      </c>
      <c r="G273" s="99">
        <v>0.99999999999975642</v>
      </c>
    </row>
    <row r="274" spans="1:7">
      <c r="B274" t="s">
        <v>144</v>
      </c>
    </row>
    <row r="275" spans="1:7">
      <c r="B275" t="s">
        <v>145</v>
      </c>
    </row>
    <row r="281" spans="1:7">
      <c r="A281" s="2" t="s">
        <v>147</v>
      </c>
    </row>
    <row r="282" spans="1:7">
      <c r="B282" s="13" t="s">
        <v>159</v>
      </c>
    </row>
    <row r="283" spans="1:7" ht="21.75" customHeight="1">
      <c r="B283" s="238" t="s">
        <v>148</v>
      </c>
      <c r="C283" s="238"/>
      <c r="D283" s="238"/>
    </row>
    <row r="284" spans="1:7" ht="15" customHeight="1">
      <c r="B284" s="238" t="s">
        <v>149</v>
      </c>
      <c r="C284" s="238"/>
      <c r="D284" s="238"/>
    </row>
    <row r="285" spans="1:7" ht="15" customHeight="1">
      <c r="B285" s="238" t="s">
        <v>150</v>
      </c>
      <c r="C285" s="238"/>
      <c r="D285" s="238"/>
    </row>
    <row r="286" spans="1:7" ht="15" customHeight="1">
      <c r="B286" s="238" t="s">
        <v>151</v>
      </c>
      <c r="C286" s="238"/>
      <c r="D286" s="238"/>
    </row>
    <row r="287" spans="1:7" ht="15" customHeight="1">
      <c r="B287" s="238" t="s">
        <v>152</v>
      </c>
      <c r="C287" s="238"/>
      <c r="D287" s="238"/>
    </row>
    <row r="288" spans="1:7" ht="15" customHeight="1">
      <c r="B288" s="238" t="s">
        <v>153</v>
      </c>
      <c r="C288" s="238"/>
      <c r="D288" s="238"/>
    </row>
    <row r="289" spans="1:5" ht="15" customHeight="1">
      <c r="B289" s="238" t="s">
        <v>154</v>
      </c>
      <c r="C289" s="238"/>
      <c r="D289" s="238"/>
    </row>
    <row r="290" spans="1:5" ht="15" customHeight="1">
      <c r="B290" s="238" t="s">
        <v>155</v>
      </c>
      <c r="C290" s="238"/>
      <c r="D290" s="238"/>
    </row>
    <row r="291" spans="1:5" ht="15" customHeight="1">
      <c r="B291" s="238" t="s">
        <v>156</v>
      </c>
      <c r="C291" s="238"/>
      <c r="D291" s="238"/>
    </row>
    <row r="292" spans="1:5" ht="15" customHeight="1">
      <c r="B292" s="238" t="s">
        <v>157</v>
      </c>
      <c r="C292" s="238"/>
      <c r="D292" s="238"/>
    </row>
    <row r="293" spans="1:5" ht="15" customHeight="1">
      <c r="B293" s="238" t="s">
        <v>158</v>
      </c>
      <c r="C293" s="238"/>
      <c r="D293" s="238"/>
    </row>
    <row r="299" spans="1:5">
      <c r="A299" s="2" t="s">
        <v>160</v>
      </c>
    </row>
    <row r="300" spans="1:5" ht="15.75" thickBot="1">
      <c r="B300" s="13" t="s">
        <v>173</v>
      </c>
    </row>
    <row r="301" spans="1:5" ht="34.5" thickBot="1">
      <c r="B301" s="106" t="s">
        <v>161</v>
      </c>
      <c r="C301" s="107" t="s">
        <v>162</v>
      </c>
      <c r="D301" s="107" t="s">
        <v>161</v>
      </c>
      <c r="E301" s="107" t="s">
        <v>163</v>
      </c>
    </row>
    <row r="302" spans="1:5" ht="23.25" thickBot="1">
      <c r="B302" s="108" t="s">
        <v>164</v>
      </c>
      <c r="C302" s="109">
        <v>0</v>
      </c>
      <c r="D302" s="110" t="s">
        <v>164</v>
      </c>
      <c r="E302" s="109">
        <v>0</v>
      </c>
    </row>
    <row r="303" spans="1:5" ht="15.75" thickBot="1">
      <c r="B303" s="111" t="s">
        <v>165</v>
      </c>
      <c r="C303" s="109">
        <v>10</v>
      </c>
      <c r="D303" s="109" t="s">
        <v>166</v>
      </c>
      <c r="E303" s="109">
        <v>10</v>
      </c>
    </row>
    <row r="304" spans="1:5" ht="15.75" thickBot="1">
      <c r="B304" s="111"/>
      <c r="C304" s="109"/>
      <c r="D304" s="109" t="s">
        <v>167</v>
      </c>
      <c r="E304" s="109">
        <v>12.5</v>
      </c>
    </row>
    <row r="305" spans="1:7" ht="15.75" thickBot="1">
      <c r="B305" s="111" t="s">
        <v>168</v>
      </c>
      <c r="C305" s="109">
        <v>15</v>
      </c>
      <c r="D305" s="109" t="s">
        <v>169</v>
      </c>
      <c r="E305" s="109">
        <v>15</v>
      </c>
    </row>
    <row r="306" spans="1:7" ht="15.75" thickBot="1">
      <c r="B306" s="111"/>
      <c r="C306" s="109"/>
      <c r="D306" s="109" t="s">
        <v>170</v>
      </c>
      <c r="E306" s="109">
        <v>17.5</v>
      </c>
    </row>
    <row r="307" spans="1:7" ht="15.75" thickBot="1">
      <c r="B307" s="111" t="s">
        <v>171</v>
      </c>
      <c r="C307" s="109">
        <v>20</v>
      </c>
      <c r="D307" s="109" t="s">
        <v>172</v>
      </c>
      <c r="E307" s="109">
        <v>20</v>
      </c>
    </row>
    <row r="313" spans="1:7">
      <c r="A313" s="2" t="s">
        <v>174</v>
      </c>
    </row>
    <row r="314" spans="1:7">
      <c r="B314" s="55" t="s">
        <v>185</v>
      </c>
      <c r="C314" s="56"/>
      <c r="D314" s="56"/>
      <c r="E314" s="56"/>
      <c r="F314" s="56"/>
      <c r="G314" s="56"/>
    </row>
    <row r="315" spans="1:7">
      <c r="C315" s="21"/>
      <c r="D315" s="3"/>
      <c r="E315" s="112"/>
      <c r="F315" s="231" t="s">
        <v>175</v>
      </c>
      <c r="G315" s="231"/>
    </row>
    <row r="316" spans="1:7">
      <c r="B316" s="56"/>
      <c r="C316" s="4"/>
      <c r="D316" s="5" t="s">
        <v>176</v>
      </c>
      <c r="E316" s="113" t="s">
        <v>177</v>
      </c>
      <c r="F316" s="113" t="s">
        <v>178</v>
      </c>
      <c r="G316" s="114" t="s">
        <v>179</v>
      </c>
    </row>
    <row r="317" spans="1:7">
      <c r="B317" s="235" t="s">
        <v>180</v>
      </c>
      <c r="C317" s="115" t="s">
        <v>181</v>
      </c>
      <c r="D317" s="116">
        <v>-2.4637074699365338E-2</v>
      </c>
      <c r="E317" s="117">
        <v>4.4729772692824686E-4</v>
      </c>
      <c r="F317" s="118">
        <f t="shared" ref="F317:F318" si="1">D317-1.96*E317</f>
        <v>-2.5513778244144702E-2</v>
      </c>
      <c r="G317" s="118">
        <f t="shared" ref="G317:G318" si="2">D317+1.96*E317</f>
        <v>-2.3760371154585975E-2</v>
      </c>
    </row>
    <row r="318" spans="1:7">
      <c r="B318" s="237"/>
      <c r="C318" s="34" t="s">
        <v>182</v>
      </c>
      <c r="D318" s="119">
        <v>-1.481271503413914E-2</v>
      </c>
      <c r="E318" s="120">
        <v>2.5760040665104018E-4</v>
      </c>
      <c r="F318" s="121">
        <f t="shared" si="1"/>
        <v>-1.5317611831175179E-2</v>
      </c>
      <c r="G318" s="122">
        <f t="shared" si="2"/>
        <v>-1.4307818237103101E-2</v>
      </c>
    </row>
    <row r="319" spans="1:7">
      <c r="B319" s="232" t="s">
        <v>183</v>
      </c>
      <c r="C319" s="16"/>
      <c r="D319" s="123"/>
      <c r="E319" s="124"/>
      <c r="F319" s="123"/>
      <c r="G319" s="125"/>
    </row>
    <row r="320" spans="1:7">
      <c r="B320" s="233"/>
      <c r="C320" s="16" t="s">
        <v>181</v>
      </c>
      <c r="D320" s="126">
        <v>5.1586446060076117E-3</v>
      </c>
      <c r="E320" s="127">
        <v>6.2640195889130995E-4</v>
      </c>
      <c r="F320" s="128">
        <f>D320-1.96*E320</f>
        <v>3.9308967665806441E-3</v>
      </c>
      <c r="G320" s="128">
        <f>D320+1.96*E320</f>
        <v>6.3863924454345793E-3</v>
      </c>
    </row>
    <row r="321" spans="1:8">
      <c r="B321" s="234"/>
      <c r="C321" s="34" t="s">
        <v>182</v>
      </c>
      <c r="D321" s="129">
        <v>9.7659294125655998E-4</v>
      </c>
      <c r="E321" s="130">
        <v>1.9944439538798172E-4</v>
      </c>
      <c r="F321" s="129">
        <f t="shared" ref="F321" si="3">D321-1.96*E321</f>
        <v>5.8568192629611577E-4</v>
      </c>
      <c r="G321" s="129">
        <f t="shared" ref="G321" si="4">D321+1.96*E321</f>
        <v>1.3675039562170042E-3</v>
      </c>
    </row>
    <row r="322" spans="1:8">
      <c r="B322" s="235" t="s">
        <v>184</v>
      </c>
      <c r="C322" s="16"/>
      <c r="D322" s="123"/>
      <c r="E322" s="124"/>
      <c r="F322" s="128"/>
      <c r="G322" s="128"/>
    </row>
    <row r="323" spans="1:8">
      <c r="B323" s="236"/>
      <c r="C323" s="16" t="s">
        <v>181</v>
      </c>
      <c r="D323" s="116">
        <v>5.9285450971832913E-3</v>
      </c>
      <c r="E323" s="131">
        <v>2.3735055875469114E-4</v>
      </c>
      <c r="F323" s="118">
        <f t="shared" ref="F323:F324" si="5">D323-1.96*E323</f>
        <v>5.4633380020240969E-3</v>
      </c>
      <c r="G323" s="132">
        <f t="shared" ref="G323:G324" si="6">D323+1.96*E323</f>
        <v>6.3937521923424856E-3</v>
      </c>
    </row>
    <row r="324" spans="1:8">
      <c r="B324" s="237"/>
      <c r="C324" s="34" t="s">
        <v>182</v>
      </c>
      <c r="D324" s="119">
        <v>1.1429303505466337E-3</v>
      </c>
      <c r="E324" s="133">
        <v>7.3041487637599519E-4</v>
      </c>
      <c r="F324" s="122">
        <f t="shared" si="5"/>
        <v>-2.8868280715031681E-4</v>
      </c>
      <c r="G324" s="122">
        <f t="shared" si="6"/>
        <v>2.5745435082435843E-3</v>
      </c>
    </row>
    <row r="330" spans="1:8">
      <c r="A330" s="1" t="s">
        <v>186</v>
      </c>
    </row>
    <row r="331" spans="1:8">
      <c r="B331" s="55" t="s">
        <v>208</v>
      </c>
      <c r="C331" s="56"/>
      <c r="D331" s="56"/>
      <c r="E331" s="56"/>
      <c r="F331" s="56"/>
      <c r="G331" s="56"/>
      <c r="H331" s="56"/>
    </row>
    <row r="332" spans="1:8">
      <c r="B332" s="223" t="s">
        <v>187</v>
      </c>
      <c r="C332" s="223"/>
      <c r="D332" s="223"/>
      <c r="E332" s="134"/>
      <c r="F332" s="223" t="s">
        <v>188</v>
      </c>
      <c r="G332" s="223"/>
      <c r="H332" s="223"/>
    </row>
    <row r="333" spans="1:8">
      <c r="B333" s="135" t="s">
        <v>189</v>
      </c>
      <c r="C333" s="136" t="s">
        <v>92</v>
      </c>
      <c r="D333" s="137" t="s">
        <v>190</v>
      </c>
      <c r="E333" s="134"/>
      <c r="F333" s="135" t="s">
        <v>189</v>
      </c>
      <c r="G333" s="136" t="s">
        <v>92</v>
      </c>
      <c r="H333" s="137" t="s">
        <v>190</v>
      </c>
    </row>
    <row r="334" spans="1:8">
      <c r="B334" s="138" t="s">
        <v>191</v>
      </c>
      <c r="C334" s="139">
        <v>7596</v>
      </c>
      <c r="D334" s="140">
        <v>9.6838347781744005</v>
      </c>
      <c r="E334" s="134"/>
      <c r="F334" s="138" t="s">
        <v>192</v>
      </c>
      <c r="G334" s="139">
        <v>7414</v>
      </c>
      <c r="H334" s="140">
        <v>9.4518103008669048</v>
      </c>
    </row>
    <row r="335" spans="1:8">
      <c r="B335" s="141" t="s">
        <v>193</v>
      </c>
      <c r="C335" s="142">
        <v>38265</v>
      </c>
      <c r="D335" s="143">
        <v>48.782508924018359</v>
      </c>
      <c r="E335" s="134"/>
      <c r="F335" s="141" t="s">
        <v>194</v>
      </c>
      <c r="G335" s="142">
        <v>35875</v>
      </c>
      <c r="H335" s="143">
        <v>45.735594084650685</v>
      </c>
    </row>
    <row r="336" spans="1:8">
      <c r="B336" s="141" t="s">
        <v>195</v>
      </c>
      <c r="C336" s="142">
        <v>21958</v>
      </c>
      <c r="D336" s="143">
        <v>27.993370729219784</v>
      </c>
      <c r="E336" s="134"/>
      <c r="F336" s="141" t="s">
        <v>196</v>
      </c>
      <c r="G336" s="142">
        <v>24552</v>
      </c>
      <c r="H336" s="143">
        <v>31.30035696073432</v>
      </c>
    </row>
    <row r="337" spans="2:8">
      <c r="B337" s="141" t="s">
        <v>197</v>
      </c>
      <c r="C337" s="142">
        <v>10621</v>
      </c>
      <c r="D337" s="143">
        <v>13.540285568587453</v>
      </c>
      <c r="E337" s="134"/>
      <c r="F337" s="141" t="s">
        <v>198</v>
      </c>
      <c r="G337" s="142">
        <v>10599</v>
      </c>
      <c r="H337" s="143">
        <v>13.512238653748089</v>
      </c>
    </row>
    <row r="338" spans="2:8">
      <c r="B338" s="144" t="s">
        <v>199</v>
      </c>
      <c r="C338" s="145">
        <v>78440</v>
      </c>
      <c r="D338" s="146">
        <v>100</v>
      </c>
      <c r="E338" s="134"/>
      <c r="F338" s="144" t="s">
        <v>199</v>
      </c>
      <c r="G338" s="145">
        <v>78440</v>
      </c>
      <c r="H338" s="146">
        <v>100</v>
      </c>
    </row>
    <row r="340" spans="2:8">
      <c r="B340" s="223" t="s">
        <v>200</v>
      </c>
      <c r="C340" s="223"/>
      <c r="D340" s="223"/>
      <c r="E340" s="134"/>
      <c r="F340" s="223" t="s">
        <v>201</v>
      </c>
      <c r="G340" s="223"/>
      <c r="H340" s="223"/>
    </row>
    <row r="341" spans="2:8">
      <c r="B341" s="135" t="s">
        <v>189</v>
      </c>
      <c r="C341" s="136" t="s">
        <v>92</v>
      </c>
      <c r="D341" s="137" t="s">
        <v>190</v>
      </c>
      <c r="E341" s="134"/>
      <c r="F341" s="135" t="s">
        <v>189</v>
      </c>
      <c r="G341" s="136" t="s">
        <v>92</v>
      </c>
      <c r="H341" s="137" t="s">
        <v>190</v>
      </c>
    </row>
    <row r="342" spans="2:8">
      <c r="B342" s="138" t="s">
        <v>192</v>
      </c>
      <c r="C342" s="139">
        <v>7744</v>
      </c>
      <c r="D342" s="140">
        <v>8.3333333333333321</v>
      </c>
      <c r="E342" s="134"/>
      <c r="F342" s="138" t="s">
        <v>192</v>
      </c>
      <c r="G342" s="139">
        <v>7414</v>
      </c>
      <c r="H342" s="140">
        <v>9.4518103008669048</v>
      </c>
    </row>
    <row r="343" spans="2:8">
      <c r="B343" s="141" t="s">
        <v>194</v>
      </c>
      <c r="C343" s="142">
        <v>29502</v>
      </c>
      <c r="D343" s="143">
        <v>31.74715909090909</v>
      </c>
      <c r="E343" s="134"/>
      <c r="F343" s="141" t="s">
        <v>194</v>
      </c>
      <c r="G343" s="142">
        <v>28267</v>
      </c>
      <c r="H343" s="143">
        <v>36.036460989291179</v>
      </c>
    </row>
    <row r="344" spans="2:8">
      <c r="B344" s="141" t="s">
        <v>202</v>
      </c>
      <c r="C344" s="142">
        <v>17058</v>
      </c>
      <c r="D344" s="143">
        <v>18.356146694214875</v>
      </c>
      <c r="E344" s="134"/>
      <c r="F344" s="141" t="s">
        <v>202</v>
      </c>
      <c r="G344" s="142">
        <v>14960</v>
      </c>
      <c r="H344" s="143">
        <v>19.071902090770017</v>
      </c>
    </row>
    <row r="345" spans="2:8">
      <c r="B345" s="141" t="s">
        <v>196</v>
      </c>
      <c r="C345" s="142">
        <v>17422</v>
      </c>
      <c r="D345" s="143">
        <v>18.747847796143251</v>
      </c>
      <c r="E345" s="134"/>
      <c r="F345" s="141" t="s">
        <v>196</v>
      </c>
      <c r="G345" s="142">
        <v>12380</v>
      </c>
      <c r="H345" s="143">
        <v>15.782763895971444</v>
      </c>
    </row>
    <row r="346" spans="2:8">
      <c r="B346" s="141" t="s">
        <v>203</v>
      </c>
      <c r="C346" s="142">
        <v>11265</v>
      </c>
      <c r="D346" s="143">
        <v>12.122288223140496</v>
      </c>
      <c r="E346" s="134"/>
      <c r="F346" s="141" t="s">
        <v>203</v>
      </c>
      <c r="G346" s="142">
        <v>8348</v>
      </c>
      <c r="H346" s="143">
        <v>10.642529321774605</v>
      </c>
    </row>
    <row r="347" spans="2:8">
      <c r="B347" s="141" t="s">
        <v>198</v>
      </c>
      <c r="C347" s="142">
        <v>9937</v>
      </c>
      <c r="D347" s="143">
        <v>10.693224862258953</v>
      </c>
      <c r="E347" s="134"/>
      <c r="F347" s="141" t="s">
        <v>198</v>
      </c>
      <c r="G347" s="142">
        <v>7071</v>
      </c>
      <c r="H347" s="143">
        <v>9.0145334013258545</v>
      </c>
    </row>
    <row r="348" spans="2:8">
      <c r="B348" s="144" t="s">
        <v>199</v>
      </c>
      <c r="C348" s="145">
        <v>92928</v>
      </c>
      <c r="D348" s="146">
        <v>100</v>
      </c>
      <c r="E348" s="134"/>
      <c r="F348" s="144" t="s">
        <v>199</v>
      </c>
      <c r="G348" s="145">
        <v>78440</v>
      </c>
      <c r="H348" s="146">
        <v>100</v>
      </c>
    </row>
    <row r="351" spans="2:8">
      <c r="B351" s="223" t="s">
        <v>204</v>
      </c>
      <c r="C351" s="223"/>
      <c r="D351" s="223"/>
      <c r="E351" s="134"/>
      <c r="F351" s="223" t="s">
        <v>205</v>
      </c>
      <c r="G351" s="223"/>
      <c r="H351" s="223"/>
    </row>
    <row r="352" spans="2:8">
      <c r="B352" s="135" t="s">
        <v>189</v>
      </c>
      <c r="C352" s="136" t="s">
        <v>92</v>
      </c>
      <c r="D352" s="137" t="s">
        <v>190</v>
      </c>
      <c r="E352" s="134"/>
      <c r="F352" s="135" t="s">
        <v>189</v>
      </c>
      <c r="G352" s="136" t="s">
        <v>92</v>
      </c>
      <c r="H352" s="137" t="s">
        <v>190</v>
      </c>
    </row>
    <row r="353" spans="2:8">
      <c r="B353" s="138" t="s">
        <v>191</v>
      </c>
      <c r="C353" s="139">
        <v>5499</v>
      </c>
      <c r="D353" s="140">
        <v>7.010453850076491</v>
      </c>
      <c r="E353" s="134"/>
      <c r="F353" s="138" t="s">
        <v>192</v>
      </c>
      <c r="G353" s="139">
        <v>4898</v>
      </c>
      <c r="H353" s="140">
        <v>6.2442631310555834</v>
      </c>
    </row>
    <row r="354" spans="2:8">
      <c r="B354" s="141" t="s">
        <v>193</v>
      </c>
      <c r="C354" s="142">
        <v>24719</v>
      </c>
      <c r="D354" s="143">
        <v>31.513258541560429</v>
      </c>
      <c r="E354" s="134"/>
      <c r="F354" s="141" t="s">
        <v>194</v>
      </c>
      <c r="G354" s="142">
        <v>28346</v>
      </c>
      <c r="H354" s="143">
        <v>36.137174910759818</v>
      </c>
    </row>
    <row r="355" spans="2:8">
      <c r="B355" s="141" t="s">
        <v>195</v>
      </c>
      <c r="C355" s="142">
        <v>30668</v>
      </c>
      <c r="D355" s="143">
        <v>39.097399286078534</v>
      </c>
      <c r="E355" s="134"/>
      <c r="F355" s="141" t="s">
        <v>196</v>
      </c>
      <c r="G355" s="142">
        <v>26721</v>
      </c>
      <c r="H355" s="143">
        <v>34.065527791942884</v>
      </c>
    </row>
    <row r="356" spans="2:8">
      <c r="B356" s="141" t="s">
        <v>197</v>
      </c>
      <c r="C356" s="142">
        <v>17554</v>
      </c>
      <c r="D356" s="143">
        <v>22.378888322284549</v>
      </c>
      <c r="E356" s="134"/>
      <c r="F356" s="141" t="s">
        <v>198</v>
      </c>
      <c r="G356" s="142">
        <v>18475</v>
      </c>
      <c r="H356" s="143">
        <v>23.553034166241712</v>
      </c>
    </row>
    <row r="357" spans="2:8">
      <c r="B357" s="144" t="s">
        <v>199</v>
      </c>
      <c r="C357" s="145">
        <v>78440</v>
      </c>
      <c r="D357" s="146">
        <v>100</v>
      </c>
      <c r="E357" s="134"/>
      <c r="F357" s="144" t="s">
        <v>199</v>
      </c>
      <c r="G357" s="145">
        <v>78440</v>
      </c>
      <c r="H357" s="146">
        <v>100</v>
      </c>
    </row>
    <row r="359" spans="2:8">
      <c r="B359" s="223" t="s">
        <v>206</v>
      </c>
      <c r="C359" s="223"/>
      <c r="D359" s="223"/>
      <c r="E359" s="134"/>
      <c r="F359" s="223" t="s">
        <v>207</v>
      </c>
      <c r="G359" s="223"/>
      <c r="H359" s="223"/>
    </row>
    <row r="360" spans="2:8">
      <c r="B360" s="135" t="s">
        <v>189</v>
      </c>
      <c r="C360" s="136" t="s">
        <v>92</v>
      </c>
      <c r="D360" s="137" t="s">
        <v>190</v>
      </c>
      <c r="E360" s="134"/>
      <c r="F360" s="135" t="s">
        <v>189</v>
      </c>
      <c r="G360" s="136" t="s">
        <v>92</v>
      </c>
      <c r="H360" s="137" t="s">
        <v>190</v>
      </c>
    </row>
    <row r="361" spans="2:8">
      <c r="B361" s="138" t="s">
        <v>192</v>
      </c>
      <c r="C361" s="139">
        <v>6089</v>
      </c>
      <c r="D361" s="140">
        <v>6.5523846418732781</v>
      </c>
      <c r="E361" s="134"/>
      <c r="F361" s="138" t="s">
        <v>192</v>
      </c>
      <c r="G361" s="139">
        <v>4898</v>
      </c>
      <c r="H361" s="140">
        <v>6.2442631310555834</v>
      </c>
    </row>
    <row r="362" spans="2:8">
      <c r="B362" s="141" t="s">
        <v>194</v>
      </c>
      <c r="C362" s="142">
        <v>14432</v>
      </c>
      <c r="D362" s="143">
        <v>15.530303030303031</v>
      </c>
      <c r="E362" s="134"/>
      <c r="F362" s="141" t="s">
        <v>194</v>
      </c>
      <c r="G362" s="142">
        <v>21648</v>
      </c>
      <c r="H362" s="143">
        <v>27.598164201937784</v>
      </c>
    </row>
    <row r="363" spans="2:8">
      <c r="B363" s="141" t="s">
        <v>202</v>
      </c>
      <c r="C363" s="142">
        <v>15994</v>
      </c>
      <c r="D363" s="143">
        <v>17.211174242424242</v>
      </c>
      <c r="E363" s="134"/>
      <c r="F363" s="141" t="s">
        <v>202</v>
      </c>
      <c r="G363" s="142">
        <v>13667</v>
      </c>
      <c r="H363" s="143">
        <v>17.423508414074451</v>
      </c>
    </row>
    <row r="364" spans="2:8">
      <c r="B364" s="141" t="s">
        <v>196</v>
      </c>
      <c r="C364" s="142">
        <v>23972</v>
      </c>
      <c r="D364" s="143">
        <v>25.796315426997246</v>
      </c>
      <c r="E364" s="134"/>
      <c r="F364" s="141" t="s">
        <v>196</v>
      </c>
      <c r="G364" s="142">
        <v>13729</v>
      </c>
      <c r="H364" s="143">
        <v>17.502549719530851</v>
      </c>
    </row>
    <row r="365" spans="2:8">
      <c r="B365" s="141" t="s">
        <v>203</v>
      </c>
      <c r="C365" s="142">
        <v>18041</v>
      </c>
      <c r="D365" s="143">
        <v>19.413954889807162</v>
      </c>
      <c r="E365" s="134"/>
      <c r="F365" s="141" t="s">
        <v>203</v>
      </c>
      <c r="G365" s="142">
        <v>11119</v>
      </c>
      <c r="H365" s="143">
        <v>14.175165731769503</v>
      </c>
    </row>
    <row r="366" spans="2:8">
      <c r="B366" s="141" t="s">
        <v>198</v>
      </c>
      <c r="C366" s="142">
        <v>14400</v>
      </c>
      <c r="D366" s="143">
        <v>15.495867768595042</v>
      </c>
      <c r="E366" s="134"/>
      <c r="F366" s="141" t="s">
        <v>198</v>
      </c>
      <c r="G366" s="142">
        <v>13379</v>
      </c>
      <c r="H366" s="143">
        <v>17.05634880163182</v>
      </c>
    </row>
    <row r="367" spans="2:8">
      <c r="B367" s="144" t="s">
        <v>199</v>
      </c>
      <c r="C367" s="145">
        <v>92928</v>
      </c>
      <c r="D367" s="146">
        <v>100</v>
      </c>
      <c r="E367" s="134"/>
      <c r="F367" s="144" t="s">
        <v>199</v>
      </c>
      <c r="G367" s="145">
        <v>78440</v>
      </c>
      <c r="H367" s="146">
        <v>100</v>
      </c>
    </row>
    <row r="373" spans="1:5">
      <c r="A373" s="2" t="s">
        <v>209</v>
      </c>
    </row>
    <row r="374" spans="1:5" ht="15.75" thickBot="1">
      <c r="B374" s="13" t="s">
        <v>234</v>
      </c>
    </row>
    <row r="375" spans="1:5">
      <c r="B375" s="225"/>
      <c r="C375" s="227" t="s">
        <v>210</v>
      </c>
      <c r="D375" s="228"/>
      <c r="E375" s="225"/>
    </row>
    <row r="376" spans="1:5" ht="15.75" thickBot="1">
      <c r="B376" s="226"/>
      <c r="C376" s="229" t="s">
        <v>211</v>
      </c>
      <c r="D376" s="230"/>
      <c r="E376" s="226"/>
    </row>
    <row r="377" spans="1:5" ht="15.75" thickBot="1">
      <c r="B377" s="147" t="s">
        <v>212</v>
      </c>
      <c r="C377" s="148">
        <v>1998</v>
      </c>
      <c r="D377" s="148">
        <v>2012</v>
      </c>
      <c r="E377" s="149" t="s">
        <v>213</v>
      </c>
    </row>
    <row r="378" spans="1:5" ht="15.75" thickBot="1">
      <c r="B378" s="150" t="s">
        <v>214</v>
      </c>
      <c r="C378" s="151">
        <v>7.1</v>
      </c>
      <c r="D378" s="152">
        <v>15</v>
      </c>
      <c r="E378" s="151">
        <v>111</v>
      </c>
    </row>
    <row r="379" spans="1:5" ht="15.75" thickBot="1">
      <c r="B379" s="150" t="s">
        <v>215</v>
      </c>
      <c r="C379" s="151">
        <v>10.9</v>
      </c>
      <c r="D379" s="151">
        <v>21.4</v>
      </c>
      <c r="E379" s="151">
        <v>96</v>
      </c>
    </row>
    <row r="380" spans="1:5" ht="15.75" thickBot="1">
      <c r="B380" s="150" t="s">
        <v>216</v>
      </c>
      <c r="C380" s="151">
        <v>11.3</v>
      </c>
      <c r="D380" s="151">
        <v>21.2</v>
      </c>
      <c r="E380" s="151">
        <v>88</v>
      </c>
    </row>
    <row r="381" spans="1:5" ht="15.75" thickBot="1">
      <c r="B381" s="150" t="s">
        <v>217</v>
      </c>
      <c r="C381" s="151">
        <v>14.5</v>
      </c>
      <c r="D381" s="151">
        <v>26.7</v>
      </c>
      <c r="E381" s="151">
        <v>84</v>
      </c>
    </row>
    <row r="382" spans="1:5" ht="15.75" thickBot="1">
      <c r="B382" s="150" t="s">
        <v>218</v>
      </c>
      <c r="C382" s="151">
        <v>11.8</v>
      </c>
      <c r="D382" s="151">
        <v>21.2</v>
      </c>
      <c r="E382" s="151">
        <v>80</v>
      </c>
    </row>
    <row r="383" spans="1:5" ht="15.75" thickBot="1">
      <c r="B383" s="150" t="s">
        <v>219</v>
      </c>
      <c r="C383" s="151">
        <v>13.2</v>
      </c>
      <c r="D383" s="151">
        <v>22.6</v>
      </c>
      <c r="E383" s="151">
        <v>71</v>
      </c>
    </row>
    <row r="384" spans="1:5" ht="15.75" thickBot="1">
      <c r="B384" s="150" t="s">
        <v>220</v>
      </c>
      <c r="C384" s="151">
        <v>13.9</v>
      </c>
      <c r="D384" s="151">
        <v>23.6</v>
      </c>
      <c r="E384" s="151">
        <v>70</v>
      </c>
    </row>
    <row r="385" spans="2:5" ht="15.75" thickBot="1">
      <c r="B385" s="150" t="s">
        <v>221</v>
      </c>
      <c r="C385" s="151">
        <v>10.6</v>
      </c>
      <c r="D385" s="151">
        <v>16.899999999999999</v>
      </c>
      <c r="E385" s="151">
        <v>59</v>
      </c>
    </row>
    <row r="386" spans="2:5" ht="15.75" thickBot="1">
      <c r="B386" s="150" t="s">
        <v>222</v>
      </c>
      <c r="C386" s="151">
        <v>10.6</v>
      </c>
      <c r="D386" s="151">
        <v>16.2</v>
      </c>
      <c r="E386" s="151">
        <v>53</v>
      </c>
    </row>
    <row r="387" spans="2:5" ht="15.75" thickBot="1">
      <c r="B387" s="150" t="s">
        <v>223</v>
      </c>
      <c r="C387" s="151">
        <v>11.7</v>
      </c>
      <c r="D387" s="151">
        <v>17.5</v>
      </c>
      <c r="E387" s="151">
        <v>50</v>
      </c>
    </row>
    <row r="388" spans="2:5" ht="15.75" thickBot="1">
      <c r="B388" s="150" t="s">
        <v>224</v>
      </c>
      <c r="C388" s="151">
        <v>14.5</v>
      </c>
      <c r="D388" s="151">
        <v>21.5</v>
      </c>
      <c r="E388" s="151">
        <v>48</v>
      </c>
    </row>
    <row r="389" spans="2:5" ht="15.75" thickBot="1">
      <c r="B389" s="150" t="s">
        <v>225</v>
      </c>
      <c r="C389" s="151">
        <v>12.5</v>
      </c>
      <c r="D389" s="151">
        <v>18.399999999999999</v>
      </c>
      <c r="E389" s="151">
        <v>47</v>
      </c>
    </row>
    <row r="390" spans="2:5" ht="15.75" thickBot="1">
      <c r="B390" s="150" t="s">
        <v>226</v>
      </c>
      <c r="C390" s="151">
        <v>13.5</v>
      </c>
      <c r="D390" s="151">
        <v>19.5</v>
      </c>
      <c r="E390" s="151">
        <v>44</v>
      </c>
    </row>
    <row r="391" spans="2:5" ht="15.75" thickBot="1">
      <c r="B391" s="150" t="s">
        <v>227</v>
      </c>
      <c r="C391" s="151">
        <v>9.6999999999999993</v>
      </c>
      <c r="D391" s="151">
        <v>13.7</v>
      </c>
      <c r="E391" s="151">
        <v>41</v>
      </c>
    </row>
    <row r="392" spans="2:5" ht="15.75" thickBot="1">
      <c r="B392" s="150" t="s">
        <v>228</v>
      </c>
      <c r="C392" s="151">
        <v>12.3</v>
      </c>
      <c r="D392" s="151">
        <v>16.7</v>
      </c>
      <c r="E392" s="151">
        <v>36</v>
      </c>
    </row>
    <row r="393" spans="2:5" ht="15.75" thickBot="1">
      <c r="B393" s="150" t="s">
        <v>229</v>
      </c>
      <c r="C393" s="151">
        <v>4.0999999999999996</v>
      </c>
      <c r="D393" s="151">
        <v>5.2</v>
      </c>
      <c r="E393" s="151">
        <v>27</v>
      </c>
    </row>
    <row r="394" spans="2:5" ht="15.75" thickBot="1">
      <c r="B394" s="150" t="s">
        <v>230</v>
      </c>
      <c r="C394" s="151">
        <v>12.9</v>
      </c>
      <c r="D394" s="151">
        <v>16</v>
      </c>
      <c r="E394" s="151">
        <v>24</v>
      </c>
    </row>
    <row r="395" spans="2:5" ht="15.75" thickBot="1">
      <c r="B395" s="150" t="s">
        <v>231</v>
      </c>
      <c r="C395" s="151">
        <v>36.700000000000003</v>
      </c>
      <c r="D395" s="151">
        <v>45.3</v>
      </c>
      <c r="E395" s="151">
        <v>23</v>
      </c>
    </row>
    <row r="396" spans="2:5" ht="15.75" thickBot="1">
      <c r="B396" s="150" t="s">
        <v>232</v>
      </c>
      <c r="C396" s="151">
        <v>11.9</v>
      </c>
      <c r="D396" s="151">
        <v>14.4</v>
      </c>
      <c r="E396" s="151">
        <v>21</v>
      </c>
    </row>
    <row r="397" spans="2:5" ht="15.75" thickBot="1">
      <c r="B397" s="150" t="s">
        <v>233</v>
      </c>
      <c r="C397" s="151">
        <v>11.2</v>
      </c>
      <c r="D397" s="151">
        <v>12.7</v>
      </c>
      <c r="E397" s="151">
        <v>13</v>
      </c>
    </row>
    <row r="403" spans="1:5">
      <c r="A403" s="2" t="s">
        <v>239</v>
      </c>
    </row>
    <row r="404" spans="1:5">
      <c r="B404" s="13" t="s">
        <v>238</v>
      </c>
    </row>
    <row r="405" spans="1:5" ht="45" customHeight="1">
      <c r="B405" s="4" t="s">
        <v>81</v>
      </c>
      <c r="C405" s="154" t="s">
        <v>235</v>
      </c>
      <c r="D405" s="154" t="s">
        <v>236</v>
      </c>
      <c r="E405" s="154" t="s">
        <v>237</v>
      </c>
    </row>
    <row r="406" spans="1:5">
      <c r="B406" s="21">
        <v>1998</v>
      </c>
      <c r="C406" s="153">
        <v>1140</v>
      </c>
      <c r="D406">
        <v>85</v>
      </c>
      <c r="E406" s="153">
        <v>96926</v>
      </c>
    </row>
    <row r="407" spans="1:5">
      <c r="B407" s="21">
        <v>1999</v>
      </c>
      <c r="C407" s="153">
        <v>1165</v>
      </c>
      <c r="D407">
        <v>83</v>
      </c>
      <c r="E407" s="153">
        <v>96257</v>
      </c>
    </row>
    <row r="408" spans="1:5">
      <c r="B408" s="21">
        <v>2000</v>
      </c>
      <c r="C408" s="153">
        <v>1221</v>
      </c>
      <c r="D408">
        <v>81</v>
      </c>
      <c r="E408" s="153">
        <v>99366</v>
      </c>
    </row>
    <row r="409" spans="1:5">
      <c r="B409" s="21">
        <v>2001</v>
      </c>
      <c r="C409" s="153">
        <v>1267</v>
      </c>
      <c r="D409">
        <v>82</v>
      </c>
      <c r="E409" s="153">
        <v>104099</v>
      </c>
    </row>
    <row r="410" spans="1:5">
      <c r="B410" s="21">
        <v>2002</v>
      </c>
      <c r="C410" s="153">
        <v>1335</v>
      </c>
      <c r="D410">
        <v>80</v>
      </c>
      <c r="E410" s="153">
        <v>106560</v>
      </c>
    </row>
    <row r="411" spans="1:5">
      <c r="B411" s="21">
        <v>2003</v>
      </c>
      <c r="C411" s="153">
        <v>1410</v>
      </c>
      <c r="D411">
        <v>77</v>
      </c>
      <c r="E411" s="153">
        <v>108684</v>
      </c>
    </row>
    <row r="412" spans="1:5">
      <c r="B412" s="21">
        <v>2004</v>
      </c>
      <c r="C412" s="153">
        <v>1488</v>
      </c>
      <c r="D412">
        <v>78</v>
      </c>
      <c r="E412" s="153">
        <v>115493</v>
      </c>
    </row>
    <row r="413" spans="1:5">
      <c r="B413" s="21">
        <v>2005</v>
      </c>
      <c r="C413" s="153">
        <v>1533</v>
      </c>
      <c r="D413">
        <v>78</v>
      </c>
      <c r="E413" s="153">
        <v>118996</v>
      </c>
    </row>
    <row r="414" spans="1:5">
      <c r="B414" s="21">
        <v>2006</v>
      </c>
      <c r="C414" s="153">
        <v>1582</v>
      </c>
      <c r="D414">
        <v>79</v>
      </c>
      <c r="E414" s="153">
        <v>125546</v>
      </c>
    </row>
    <row r="415" spans="1:5">
      <c r="B415" s="21">
        <v>2007</v>
      </c>
      <c r="C415" s="153">
        <v>1601</v>
      </c>
      <c r="D415">
        <v>78</v>
      </c>
      <c r="E415" s="153">
        <v>124800</v>
      </c>
    </row>
    <row r="416" spans="1:5">
      <c r="B416" s="21">
        <v>2008</v>
      </c>
      <c r="C416" s="153">
        <v>1624</v>
      </c>
      <c r="D416">
        <v>75</v>
      </c>
      <c r="E416" s="153">
        <v>122549</v>
      </c>
    </row>
    <row r="417" spans="1:7">
      <c r="B417" s="21">
        <v>2009</v>
      </c>
      <c r="C417" s="153">
        <v>1654</v>
      </c>
      <c r="D417">
        <v>72</v>
      </c>
      <c r="E417" s="153">
        <v>118273</v>
      </c>
    </row>
    <row r="418" spans="1:7">
      <c r="B418" s="21">
        <v>2010</v>
      </c>
      <c r="C418" s="153">
        <v>1632</v>
      </c>
      <c r="D418">
        <v>70</v>
      </c>
      <c r="E418" s="153">
        <v>113909</v>
      </c>
    </row>
    <row r="419" spans="1:7">
      <c r="B419" s="21">
        <v>2011</v>
      </c>
      <c r="C419" s="153">
        <v>1642</v>
      </c>
      <c r="D419">
        <v>65</v>
      </c>
      <c r="E419" s="153">
        <v>106506</v>
      </c>
    </row>
    <row r="420" spans="1:7">
      <c r="B420" s="21">
        <v>2012</v>
      </c>
      <c r="C420" s="153">
        <v>1631</v>
      </c>
      <c r="D420">
        <v>61</v>
      </c>
      <c r="E420" s="153">
        <v>99844</v>
      </c>
    </row>
    <row r="421" spans="1:7">
      <c r="B421" s="21">
        <v>2013</v>
      </c>
      <c r="C421" s="153">
        <v>1659</v>
      </c>
      <c r="D421">
        <v>57</v>
      </c>
      <c r="E421" s="153">
        <v>95129</v>
      </c>
    </row>
    <row r="422" spans="1:7">
      <c r="B422" s="21">
        <v>2014</v>
      </c>
      <c r="C422" s="153">
        <v>1694</v>
      </c>
      <c r="D422">
        <v>57</v>
      </c>
      <c r="E422" s="153">
        <v>96619</v>
      </c>
    </row>
    <row r="423" spans="1:7">
      <c r="B423" s="21">
        <v>2015</v>
      </c>
      <c r="C423" s="153">
        <v>1684</v>
      </c>
      <c r="D423">
        <v>57</v>
      </c>
      <c r="E423" s="153">
        <v>96459</v>
      </c>
    </row>
    <row r="424" spans="1:7">
      <c r="B424" s="4">
        <v>2016</v>
      </c>
      <c r="C424" s="63">
        <v>1675</v>
      </c>
      <c r="D424" s="56">
        <v>60</v>
      </c>
      <c r="E424" s="63">
        <v>100238</v>
      </c>
    </row>
    <row r="430" spans="1:7" ht="15.75">
      <c r="A430" s="97" t="s">
        <v>240</v>
      </c>
    </row>
    <row r="431" spans="1:7" ht="15.75">
      <c r="B431" s="155" t="s">
        <v>251</v>
      </c>
      <c r="C431" s="56"/>
      <c r="D431" s="56"/>
      <c r="E431" s="56"/>
      <c r="F431" s="56"/>
      <c r="G431" s="56"/>
    </row>
    <row r="432" spans="1:7">
      <c r="B432" s="5" t="s">
        <v>81</v>
      </c>
      <c r="C432" s="34" t="s">
        <v>241</v>
      </c>
      <c r="D432" s="5" t="s">
        <v>242</v>
      </c>
      <c r="E432" s="34" t="s">
        <v>243</v>
      </c>
      <c r="F432" s="5" t="s">
        <v>244</v>
      </c>
      <c r="G432" s="5" t="s">
        <v>245</v>
      </c>
    </row>
    <row r="433" spans="2:7">
      <c r="B433" s="2">
        <v>1998</v>
      </c>
      <c r="C433" s="21"/>
      <c r="E433" s="21"/>
    </row>
    <row r="434" spans="2:7">
      <c r="C434" s="21" t="s">
        <v>246</v>
      </c>
      <c r="D434">
        <v>157</v>
      </c>
      <c r="E434" s="71">
        <v>0.13500000000000001</v>
      </c>
      <c r="F434">
        <v>1164</v>
      </c>
      <c r="G434" s="8">
        <v>1.2E-2</v>
      </c>
    </row>
    <row r="435" spans="2:7">
      <c r="C435" s="21" t="s">
        <v>247</v>
      </c>
      <c r="D435">
        <v>96</v>
      </c>
      <c r="E435" s="71">
        <v>8.3000000000000004E-2</v>
      </c>
      <c r="F435">
        <v>2815</v>
      </c>
      <c r="G435" s="8">
        <v>2.9000000000000001E-2</v>
      </c>
    </row>
    <row r="436" spans="2:7">
      <c r="C436" s="21" t="s">
        <v>248</v>
      </c>
      <c r="D436">
        <v>139</v>
      </c>
      <c r="E436" s="71">
        <v>0.12</v>
      </c>
      <c r="F436">
        <v>7155</v>
      </c>
      <c r="G436" s="8">
        <v>7.2999999999999995E-2</v>
      </c>
    </row>
    <row r="437" spans="2:7">
      <c r="C437" s="21" t="s">
        <v>249</v>
      </c>
      <c r="D437">
        <v>771</v>
      </c>
      <c r="E437" s="71">
        <v>0.66300000000000003</v>
      </c>
      <c r="F437">
        <v>86227</v>
      </c>
      <c r="G437" s="8">
        <v>0.88600000000000001</v>
      </c>
    </row>
    <row r="438" spans="2:7">
      <c r="B438" s="56"/>
      <c r="C438" s="4" t="s">
        <v>250</v>
      </c>
      <c r="D438" s="56">
        <v>1163</v>
      </c>
      <c r="E438" s="74">
        <v>1</v>
      </c>
      <c r="F438" s="56">
        <v>97361</v>
      </c>
      <c r="G438" s="73">
        <v>1</v>
      </c>
    </row>
    <row r="439" spans="2:7">
      <c r="B439" s="2">
        <v>2012</v>
      </c>
      <c r="C439" s="21"/>
      <c r="E439" s="71"/>
      <c r="G439" s="8"/>
    </row>
    <row r="440" spans="2:7">
      <c r="C440" s="21" t="s">
        <v>246</v>
      </c>
      <c r="D440">
        <v>316</v>
      </c>
      <c r="E440" s="71">
        <v>0.191</v>
      </c>
      <c r="F440">
        <v>2904</v>
      </c>
      <c r="G440" s="8">
        <v>2.9000000000000001E-2</v>
      </c>
    </row>
    <row r="441" spans="2:7">
      <c r="C441" s="21" t="s">
        <v>247</v>
      </c>
      <c r="D441">
        <v>300</v>
      </c>
      <c r="E441" s="71">
        <v>0.18099999999999999</v>
      </c>
      <c r="F441">
        <v>8534</v>
      </c>
      <c r="G441" s="8">
        <v>8.5000000000000006E-2</v>
      </c>
    </row>
    <row r="442" spans="2:7">
      <c r="C442" s="21" t="s">
        <v>248</v>
      </c>
      <c r="D442">
        <v>285</v>
      </c>
      <c r="E442" s="71">
        <v>0.17199999999999999</v>
      </c>
      <c r="F442">
        <v>14114</v>
      </c>
      <c r="G442" s="8">
        <v>0.14000000000000001</v>
      </c>
    </row>
    <row r="443" spans="2:7">
      <c r="C443" s="21" t="s">
        <v>249</v>
      </c>
      <c r="D443">
        <v>757</v>
      </c>
      <c r="E443" s="71">
        <v>0.45700000000000002</v>
      </c>
      <c r="F443">
        <v>75011</v>
      </c>
      <c r="G443" s="8">
        <v>0.746</v>
      </c>
    </row>
    <row r="444" spans="2:7">
      <c r="B444" s="56"/>
      <c r="C444" s="4" t="s">
        <v>250</v>
      </c>
      <c r="D444" s="56">
        <v>1658</v>
      </c>
      <c r="E444" s="74">
        <v>1</v>
      </c>
      <c r="F444" s="56">
        <v>100563</v>
      </c>
      <c r="G444" s="73">
        <v>1</v>
      </c>
    </row>
    <row r="450" spans="1:7" ht="15.75">
      <c r="A450" s="97" t="s">
        <v>252</v>
      </c>
    </row>
    <row r="451" spans="1:7" ht="15.75">
      <c r="B451" s="155" t="s">
        <v>255</v>
      </c>
      <c r="C451" s="56"/>
      <c r="D451" s="56"/>
      <c r="E451" s="56"/>
      <c r="F451" s="56"/>
      <c r="G451" s="56"/>
    </row>
    <row r="452" spans="1:7">
      <c r="B452" s="5" t="s">
        <v>81</v>
      </c>
      <c r="C452" s="34" t="s">
        <v>241</v>
      </c>
      <c r="D452" s="5" t="s">
        <v>242</v>
      </c>
      <c r="E452" s="34" t="s">
        <v>243</v>
      </c>
      <c r="F452" s="5" t="s">
        <v>244</v>
      </c>
      <c r="G452" s="5" t="s">
        <v>245</v>
      </c>
    </row>
    <row r="453" spans="1:7">
      <c r="B453" s="2" t="s">
        <v>253</v>
      </c>
      <c r="C453" s="21"/>
      <c r="E453" s="21"/>
    </row>
    <row r="454" spans="1:7">
      <c r="C454" s="21" t="s">
        <v>246</v>
      </c>
      <c r="D454">
        <v>60</v>
      </c>
      <c r="E454" s="71">
        <v>6.6000000000000003E-2</v>
      </c>
      <c r="F454">
        <v>892</v>
      </c>
      <c r="G454" s="8">
        <v>1.0999999999999999E-2</v>
      </c>
    </row>
    <row r="455" spans="1:7">
      <c r="C455" s="21" t="s">
        <v>247</v>
      </c>
      <c r="D455">
        <v>109</v>
      </c>
      <c r="E455" s="71">
        <v>0.12</v>
      </c>
      <c r="F455">
        <v>3137</v>
      </c>
      <c r="G455" s="8">
        <v>0.04</v>
      </c>
    </row>
    <row r="456" spans="1:7">
      <c r="C456" s="21" t="s">
        <v>248</v>
      </c>
      <c r="D456">
        <v>158</v>
      </c>
      <c r="E456" s="71">
        <v>0.17299999999999999</v>
      </c>
      <c r="F456">
        <v>7713</v>
      </c>
      <c r="G456" s="8">
        <v>9.8000000000000004E-2</v>
      </c>
    </row>
    <row r="457" spans="1:7">
      <c r="C457" s="21" t="s">
        <v>249</v>
      </c>
      <c r="D457">
        <v>585</v>
      </c>
      <c r="E457" s="71">
        <v>0.64100000000000001</v>
      </c>
      <c r="F457">
        <v>67176</v>
      </c>
      <c r="G457" s="8">
        <v>0.85099999999999998</v>
      </c>
    </row>
    <row r="458" spans="1:7">
      <c r="B458" s="56"/>
      <c r="C458" s="4" t="s">
        <v>250</v>
      </c>
      <c r="D458" s="56">
        <v>912</v>
      </c>
      <c r="E458" s="74">
        <v>1</v>
      </c>
      <c r="F458" s="56">
        <v>97361</v>
      </c>
      <c r="G458" s="73">
        <v>1</v>
      </c>
    </row>
    <row r="459" spans="1:7">
      <c r="B459" s="2" t="s">
        <v>254</v>
      </c>
      <c r="C459" s="21"/>
      <c r="E459" s="71"/>
      <c r="G459" s="8"/>
    </row>
    <row r="460" spans="1:7">
      <c r="C460" s="21" t="s">
        <v>246</v>
      </c>
      <c r="D460">
        <v>192</v>
      </c>
      <c r="E460" s="71">
        <v>0.14299999999999999</v>
      </c>
      <c r="F460">
        <v>2762</v>
      </c>
      <c r="G460" s="8">
        <v>3.5000000000000003E-2</v>
      </c>
    </row>
    <row r="461" spans="1:7">
      <c r="C461" s="21" t="s">
        <v>247</v>
      </c>
      <c r="D461">
        <v>336</v>
      </c>
      <c r="E461" s="71">
        <v>0.25</v>
      </c>
      <c r="F461">
        <v>9678</v>
      </c>
      <c r="G461" s="8">
        <v>0.123</v>
      </c>
    </row>
    <row r="462" spans="1:7">
      <c r="C462" s="21" t="s">
        <v>248</v>
      </c>
      <c r="D462">
        <v>284</v>
      </c>
      <c r="E462" s="71">
        <v>0.21199999999999999</v>
      </c>
      <c r="F462">
        <v>13946</v>
      </c>
      <c r="G462" s="8">
        <v>0.17699999999999999</v>
      </c>
    </row>
    <row r="463" spans="1:7">
      <c r="C463" s="21" t="s">
        <v>249</v>
      </c>
      <c r="D463">
        <v>530</v>
      </c>
      <c r="E463" s="71">
        <v>0.39500000000000002</v>
      </c>
      <c r="F463">
        <v>52532</v>
      </c>
      <c r="G463" s="8">
        <v>0.66600000000000004</v>
      </c>
    </row>
    <row r="464" spans="1:7">
      <c r="B464" s="56"/>
      <c r="C464" s="4" t="s">
        <v>250</v>
      </c>
      <c r="D464" s="56">
        <v>1342</v>
      </c>
      <c r="E464" s="74">
        <v>1</v>
      </c>
      <c r="F464" s="56">
        <v>100563</v>
      </c>
      <c r="G464" s="73">
        <v>1</v>
      </c>
    </row>
    <row r="470" spans="1:6">
      <c r="A470" s="2" t="s">
        <v>256</v>
      </c>
    </row>
    <row r="471" spans="1:6">
      <c r="B471" s="13" t="s">
        <v>299</v>
      </c>
    </row>
    <row r="472" spans="1:6">
      <c r="C472" s="224" t="s">
        <v>257</v>
      </c>
      <c r="D472" s="224"/>
      <c r="E472" s="224"/>
      <c r="F472" s="224"/>
    </row>
    <row r="473" spans="1:6">
      <c r="B473" s="4"/>
      <c r="C473" s="56" t="s">
        <v>258</v>
      </c>
      <c r="D473" s="56" t="s">
        <v>259</v>
      </c>
      <c r="E473" s="4" t="s">
        <v>260</v>
      </c>
      <c r="F473" s="56" t="s">
        <v>261</v>
      </c>
    </row>
    <row r="474" spans="1:6">
      <c r="B474" s="21">
        <v>2013</v>
      </c>
      <c r="C474" s="156">
        <v>1657</v>
      </c>
      <c r="D474" s="156">
        <v>1657</v>
      </c>
      <c r="E474" s="21">
        <v>1</v>
      </c>
      <c r="F474" s="156">
        <v>1657</v>
      </c>
    </row>
    <row r="475" spans="1:6">
      <c r="B475" s="21">
        <v>2014</v>
      </c>
      <c r="C475">
        <v>1</v>
      </c>
      <c r="D475">
        <v>1611</v>
      </c>
      <c r="E475" s="43">
        <v>1697</v>
      </c>
      <c r="F475" s="156">
        <v>1697</v>
      </c>
    </row>
    <row r="476" spans="1:6">
      <c r="B476" s="21">
        <v>2015</v>
      </c>
      <c r="C476">
        <v>1</v>
      </c>
      <c r="D476">
        <v>1518</v>
      </c>
      <c r="E476" s="43">
        <v>1685</v>
      </c>
      <c r="F476" s="156">
        <v>1685</v>
      </c>
    </row>
    <row r="477" spans="1:6">
      <c r="B477" s="4">
        <v>2016</v>
      </c>
      <c r="C477" s="56">
        <v>1464</v>
      </c>
      <c r="D477" s="56">
        <v>1461</v>
      </c>
      <c r="E477" s="157">
        <v>1685</v>
      </c>
      <c r="F477" s="42">
        <v>1685</v>
      </c>
    </row>
  </sheetData>
  <mergeCells count="41">
    <mergeCell ref="B283:D283"/>
    <mergeCell ref="C34:E34"/>
    <mergeCell ref="F34:H34"/>
    <mergeCell ref="I34:K34"/>
    <mergeCell ref="L34:N34"/>
    <mergeCell ref="C58:E58"/>
    <mergeCell ref="F58:H58"/>
    <mergeCell ref="I58:K58"/>
    <mergeCell ref="L58:N58"/>
    <mergeCell ref="D88:E88"/>
    <mergeCell ref="F88:G88"/>
    <mergeCell ref="H88:I88"/>
    <mergeCell ref="D254:E254"/>
    <mergeCell ref="F254:G254"/>
    <mergeCell ref="B289:D289"/>
    <mergeCell ref="B290:D290"/>
    <mergeCell ref="B291:D291"/>
    <mergeCell ref="B292:D292"/>
    <mergeCell ref="B293:D293"/>
    <mergeCell ref="B284:D284"/>
    <mergeCell ref="B285:D285"/>
    <mergeCell ref="B286:D286"/>
    <mergeCell ref="B287:D287"/>
    <mergeCell ref="B288:D288"/>
    <mergeCell ref="F315:G315"/>
    <mergeCell ref="B319:B321"/>
    <mergeCell ref="B322:B324"/>
    <mergeCell ref="B332:D332"/>
    <mergeCell ref="F332:H332"/>
    <mergeCell ref="B317:B318"/>
    <mergeCell ref="B340:D340"/>
    <mergeCell ref="F340:H340"/>
    <mergeCell ref="C472:F472"/>
    <mergeCell ref="B351:D351"/>
    <mergeCell ref="F351:H351"/>
    <mergeCell ref="B359:D359"/>
    <mergeCell ref="F359:H359"/>
    <mergeCell ref="B375:B376"/>
    <mergeCell ref="C375:D375"/>
    <mergeCell ref="E375:E376"/>
    <mergeCell ref="C376:D37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4AD7D-B3F5-4150-9364-EBB2A0399DCC}">
  <dimension ref="A1:AN1022"/>
  <sheetViews>
    <sheetView topLeftCell="A602" zoomScale="80" zoomScaleNormal="80" workbookViewId="0">
      <selection activeCell="N1054" sqref="N1054"/>
    </sheetView>
  </sheetViews>
  <sheetFormatPr defaultRowHeight="15"/>
  <cols>
    <col min="1" max="1" width="12.7109375" customWidth="1"/>
    <col min="19" max="19" width="42.140625" customWidth="1"/>
    <col min="20" max="22" width="10.7109375" customWidth="1"/>
    <col min="39" max="39" width="13.140625" customWidth="1"/>
    <col min="40" max="40" width="13.28515625" customWidth="1"/>
  </cols>
  <sheetData>
    <row r="1" spans="1:38">
      <c r="A1" t="s">
        <v>689</v>
      </c>
    </row>
    <row r="4" spans="1:38">
      <c r="A4" s="2" t="s">
        <v>128</v>
      </c>
    </row>
    <row r="5" spans="1:38" ht="15.75">
      <c r="B5" s="97" t="s">
        <v>138</v>
      </c>
    </row>
    <row r="6" spans="1:38">
      <c r="S6" s="2" t="s">
        <v>129</v>
      </c>
    </row>
    <row r="8" spans="1:38">
      <c r="S8" t="s">
        <v>137</v>
      </c>
    </row>
    <row r="9" spans="1:38">
      <c r="S9" s="92" t="s">
        <v>130</v>
      </c>
    </row>
    <row r="10" spans="1:38">
      <c r="S10" s="4"/>
      <c r="T10" s="5">
        <v>1998</v>
      </c>
      <c r="U10" s="5">
        <v>1999</v>
      </c>
      <c r="V10" s="5">
        <v>2000</v>
      </c>
      <c r="W10" s="5">
        <v>2001</v>
      </c>
      <c r="X10" s="5">
        <v>2002</v>
      </c>
      <c r="Y10" s="5">
        <v>2003</v>
      </c>
      <c r="Z10" s="5">
        <v>2004</v>
      </c>
      <c r="AA10" s="5">
        <v>2005</v>
      </c>
      <c r="AB10" s="5">
        <v>2006</v>
      </c>
      <c r="AC10" s="5">
        <v>2007</v>
      </c>
      <c r="AD10" s="5">
        <v>2008</v>
      </c>
      <c r="AE10" s="5">
        <v>2009</v>
      </c>
      <c r="AF10" s="5">
        <v>2010</v>
      </c>
      <c r="AG10" s="5">
        <v>2011</v>
      </c>
      <c r="AH10" s="5">
        <v>2012</v>
      </c>
      <c r="AI10" s="5">
        <v>2013</v>
      </c>
      <c r="AJ10" s="5">
        <v>2014</v>
      </c>
      <c r="AK10" s="5">
        <v>2015</v>
      </c>
      <c r="AL10" s="6" t="s">
        <v>131</v>
      </c>
    </row>
    <row r="11" spans="1:38">
      <c r="S11" s="18" t="s">
        <v>132</v>
      </c>
      <c r="T11" s="93">
        <v>238.1688207587826</v>
      </c>
      <c r="U11" s="93">
        <v>217.20279940977517</v>
      </c>
      <c r="V11" s="93">
        <v>224.56785146360789</v>
      </c>
      <c r="W11" s="93">
        <v>231.02535042424702</v>
      </c>
      <c r="X11" s="93">
        <v>241.36983419227835</v>
      </c>
      <c r="Y11" s="93">
        <v>249.93950889972407</v>
      </c>
      <c r="Z11" s="93">
        <v>260.8648738320116</v>
      </c>
      <c r="AA11" s="93">
        <v>268.06373120728972</v>
      </c>
      <c r="AB11" s="93">
        <v>276.0681634138972</v>
      </c>
      <c r="AC11" s="93">
        <v>282.30423514876281</v>
      </c>
      <c r="AD11" s="93">
        <v>285.60793270119183</v>
      </c>
      <c r="AE11" s="93">
        <v>279.87883090952062</v>
      </c>
      <c r="AF11" s="93">
        <v>277.05663746805266</v>
      </c>
      <c r="AG11" s="93">
        <v>269.99461997213797</v>
      </c>
      <c r="AH11" s="93">
        <v>263.25478644577021</v>
      </c>
      <c r="AI11" s="93">
        <v>257.42618007839718</v>
      </c>
      <c r="AJ11" s="93">
        <v>251.00542845881191</v>
      </c>
      <c r="AK11" s="93">
        <v>241.86051697734774</v>
      </c>
      <c r="AL11" s="94">
        <f>AK11/T11</f>
        <v>1.0155003337834221</v>
      </c>
    </row>
    <row r="12" spans="1:38">
      <c r="S12" s="18" t="s">
        <v>133</v>
      </c>
      <c r="T12" s="93">
        <v>394.36136052497625</v>
      </c>
      <c r="U12" s="93">
        <v>394.01428872123694</v>
      </c>
      <c r="V12" s="93">
        <v>405.44186467333333</v>
      </c>
      <c r="W12" s="93">
        <v>416.66880440279527</v>
      </c>
      <c r="X12" s="93">
        <v>430.35944917971926</v>
      </c>
      <c r="Y12" s="93">
        <v>443.17877631392503</v>
      </c>
      <c r="Z12" s="93">
        <v>457.46544673770205</v>
      </c>
      <c r="AA12" s="93">
        <v>469.76654679942493</v>
      </c>
      <c r="AB12" s="93">
        <v>482.54445221256935</v>
      </c>
      <c r="AC12" s="93">
        <v>493.29459116411726</v>
      </c>
      <c r="AD12" s="93">
        <v>503.89915000828449</v>
      </c>
      <c r="AE12" s="93">
        <v>509.93974635742808</v>
      </c>
      <c r="AF12" s="93">
        <v>520.00672197218876</v>
      </c>
      <c r="AG12" s="93">
        <v>523.42780293144165</v>
      </c>
      <c r="AH12" s="93">
        <v>529.46190138475379</v>
      </c>
      <c r="AI12" s="93">
        <v>534.88438556341907</v>
      </c>
      <c r="AJ12" s="93">
        <v>543.04553184913595</v>
      </c>
      <c r="AK12" s="93">
        <v>538.21043092366688</v>
      </c>
      <c r="AL12" s="94">
        <f t="shared" ref="AL12:AL14" si="0">AK12/T12</f>
        <v>1.3647646164096754</v>
      </c>
    </row>
    <row r="13" spans="1:38">
      <c r="S13" s="18" t="s">
        <v>134</v>
      </c>
      <c r="T13" s="95">
        <v>481.60667292990502</v>
      </c>
      <c r="U13" s="95">
        <v>486.8022462986554</v>
      </c>
      <c r="V13" s="95">
        <v>501.33643029852163</v>
      </c>
      <c r="W13" s="95">
        <v>513.40628474455912</v>
      </c>
      <c r="X13" s="95">
        <v>529.2481973242659</v>
      </c>
      <c r="Y13" s="95">
        <v>543.68566073850502</v>
      </c>
      <c r="Z13" s="95">
        <v>558.02471867335373</v>
      </c>
      <c r="AA13" s="95">
        <v>572.44748972630111</v>
      </c>
      <c r="AB13" s="95">
        <v>587.01631594915557</v>
      </c>
      <c r="AC13" s="95">
        <v>599.98991252313499</v>
      </c>
      <c r="AD13" s="95">
        <v>614.71867824315393</v>
      </c>
      <c r="AE13" s="95">
        <v>626.53222308701902</v>
      </c>
      <c r="AF13" s="95">
        <v>641.58751201259463</v>
      </c>
      <c r="AG13" s="95">
        <v>650.37321630585836</v>
      </c>
      <c r="AH13" s="95">
        <v>662.92581165036381</v>
      </c>
      <c r="AI13" s="95">
        <v>675.47977815379932</v>
      </c>
      <c r="AJ13" s="95">
        <v>691.85916686994574</v>
      </c>
      <c r="AK13" s="95">
        <v>685.17731732556024</v>
      </c>
      <c r="AL13" s="94">
        <f t="shared" si="0"/>
        <v>1.4226906640583108</v>
      </c>
    </row>
    <row r="14" spans="1:38">
      <c r="S14" s="18" t="s">
        <v>135</v>
      </c>
      <c r="T14" s="95">
        <v>700.13666423497364</v>
      </c>
      <c r="U14" s="95">
        <v>708.54758989601203</v>
      </c>
      <c r="V14" s="95">
        <v>732.6198871806273</v>
      </c>
      <c r="W14" s="95">
        <v>757.56457183617454</v>
      </c>
      <c r="X14" s="95">
        <v>786.90353133463339</v>
      </c>
      <c r="Y14" s="95">
        <v>809.42576662588795</v>
      </c>
      <c r="Z14" s="95">
        <v>836.60216590009804</v>
      </c>
      <c r="AA14" s="95">
        <v>863.51685922962861</v>
      </c>
      <c r="AB14" s="95">
        <v>887.06682233178378</v>
      </c>
      <c r="AC14" s="95">
        <v>913.50825487530949</v>
      </c>
      <c r="AD14" s="95">
        <v>941.70568469493742</v>
      </c>
      <c r="AE14" s="95">
        <v>968.52418384138707</v>
      </c>
      <c r="AF14" s="95">
        <v>989.95848535400478</v>
      </c>
      <c r="AG14" s="95">
        <v>1016.2840222439029</v>
      </c>
      <c r="AH14" s="95">
        <v>1038.320210484648</v>
      </c>
      <c r="AI14" s="95">
        <v>1065.976750973736</v>
      </c>
      <c r="AJ14" s="95">
        <v>1095.2346717373709</v>
      </c>
      <c r="AK14" s="95">
        <v>1078.7003367926641</v>
      </c>
      <c r="AL14" s="94">
        <f t="shared" si="0"/>
        <v>1.540699683213048</v>
      </c>
    </row>
    <row r="15" spans="1:38">
      <c r="S15" s="18" t="s">
        <v>136</v>
      </c>
      <c r="T15" s="96">
        <f>T11/T14</f>
        <v>0.3401747586223402</v>
      </c>
      <c r="U15" s="96">
        <f t="shared" ref="U15:AK15" si="1">U11/U14</f>
        <v>0.30654652207856964</v>
      </c>
      <c r="V15" s="96">
        <f t="shared" si="1"/>
        <v>0.30652710278971818</v>
      </c>
      <c r="W15" s="96">
        <f t="shared" si="1"/>
        <v>0.3049579653181127</v>
      </c>
      <c r="X15" s="96">
        <f t="shared" si="1"/>
        <v>0.30673370315533</v>
      </c>
      <c r="Y15" s="96">
        <f t="shared" si="1"/>
        <v>0.30878620276891272</v>
      </c>
      <c r="Z15" s="96">
        <f t="shared" si="1"/>
        <v>0.31181472444713049</v>
      </c>
      <c r="AA15" s="96">
        <f t="shared" si="1"/>
        <v>0.31043253914745578</v>
      </c>
      <c r="AB15" s="96">
        <f t="shared" si="1"/>
        <v>0.31121461930930072</v>
      </c>
      <c r="AC15" s="96">
        <f t="shared" si="1"/>
        <v>0.30903304227644479</v>
      </c>
      <c r="AD15" s="96">
        <f t="shared" si="1"/>
        <v>0.30328789274932921</v>
      </c>
      <c r="AE15" s="96">
        <f t="shared" si="1"/>
        <v>0.28897454041824494</v>
      </c>
      <c r="AF15" s="96">
        <f t="shared" si="1"/>
        <v>0.27986692529735568</v>
      </c>
      <c r="AG15" s="96">
        <f t="shared" si="1"/>
        <v>0.26566846871802996</v>
      </c>
      <c r="AH15" s="96">
        <f t="shared" si="1"/>
        <v>0.2535391142226664</v>
      </c>
      <c r="AI15" s="96">
        <f t="shared" si="1"/>
        <v>0.24149324067644676</v>
      </c>
      <c r="AJ15" s="96">
        <f t="shared" si="1"/>
        <v>0.22917958583309087</v>
      </c>
      <c r="AK15" s="96">
        <f t="shared" si="1"/>
        <v>0.22421474132146815</v>
      </c>
    </row>
    <row r="41" spans="1:23">
      <c r="A41" s="2" t="s">
        <v>262</v>
      </c>
    </row>
    <row r="42" spans="1:23">
      <c r="B42" s="2" t="s">
        <v>690</v>
      </c>
    </row>
    <row r="43" spans="1:23">
      <c r="S43" s="2" t="s">
        <v>296</v>
      </c>
    </row>
    <row r="44" spans="1:23">
      <c r="S44" s="56"/>
      <c r="T44" s="56" t="s">
        <v>504</v>
      </c>
      <c r="U44" s="56" t="s">
        <v>297</v>
      </c>
      <c r="V44" s="56" t="s">
        <v>263</v>
      </c>
      <c r="W44" s="56" t="s">
        <v>298</v>
      </c>
    </row>
    <row r="45" spans="1:23">
      <c r="S45" s="158" t="s">
        <v>264</v>
      </c>
      <c r="T45" s="159">
        <v>8.0937213645836947E-2</v>
      </c>
      <c r="U45" s="160">
        <v>7.6668149121334225E-2</v>
      </c>
      <c r="V45" s="159">
        <v>6.7442983853561775E-2</v>
      </c>
      <c r="W45" s="160">
        <v>6.863583445803241E-2</v>
      </c>
    </row>
    <row r="46" spans="1:23">
      <c r="S46" s="158" t="s">
        <v>265</v>
      </c>
      <c r="T46" s="159">
        <v>8.0937213645836947E-2</v>
      </c>
      <c r="U46" s="160">
        <v>7.7616519713641932E-2</v>
      </c>
      <c r="V46" s="159">
        <v>6.7442983853561775E-2</v>
      </c>
      <c r="W46" s="160">
        <v>6.8449230832468427E-2</v>
      </c>
    </row>
    <row r="47" spans="1:23">
      <c r="S47" s="158" t="s">
        <v>266</v>
      </c>
      <c r="T47" s="159">
        <v>8.0937213645836947E-2</v>
      </c>
      <c r="U47" s="160">
        <v>7.8704732594716123E-2</v>
      </c>
      <c r="V47" s="159">
        <v>6.7442983853561775E-2</v>
      </c>
      <c r="W47" s="160">
        <v>6.6023444727986255E-2</v>
      </c>
    </row>
    <row r="48" spans="1:23">
      <c r="S48" s="158" t="s">
        <v>267</v>
      </c>
      <c r="T48" s="159">
        <v>8.0937213645836947E-2</v>
      </c>
      <c r="U48" s="160">
        <v>7.860140977903686E-2</v>
      </c>
      <c r="V48" s="159">
        <v>6.7442983853561775E-2</v>
      </c>
      <c r="W48" s="160">
        <v>6.6717013924810165E-2</v>
      </c>
    </row>
    <row r="49" spans="19:23">
      <c r="S49" s="161" t="s">
        <v>268</v>
      </c>
      <c r="T49" s="159">
        <v>8.0937213645836947E-2</v>
      </c>
      <c r="U49" s="160">
        <v>7.7978689364992554E-2</v>
      </c>
      <c r="V49" s="159">
        <v>6.7442983853561775E-2</v>
      </c>
      <c r="W49" s="160">
        <v>6.7201491772709565E-2</v>
      </c>
    </row>
    <row r="50" spans="19:23">
      <c r="S50" s="161" t="s">
        <v>269</v>
      </c>
      <c r="T50" s="159">
        <v>8.0937213645836947E-2</v>
      </c>
      <c r="U50" s="160">
        <v>7.9183309766531637E-2</v>
      </c>
      <c r="V50" s="159">
        <v>6.7442983853561775E-2</v>
      </c>
      <c r="W50" s="160">
        <v>6.6342958840412733E-2</v>
      </c>
    </row>
    <row r="51" spans="19:23">
      <c r="S51" s="161" t="s">
        <v>270</v>
      </c>
      <c r="T51" s="159">
        <v>8.0937213645836947E-2</v>
      </c>
      <c r="U51" s="160">
        <v>7.7538362981772968E-2</v>
      </c>
      <c r="V51" s="159">
        <v>6.7442983853561775E-2</v>
      </c>
      <c r="W51" s="160">
        <v>6.5753509114449535E-2</v>
      </c>
    </row>
    <row r="52" spans="19:23">
      <c r="S52" s="162" t="s">
        <v>271</v>
      </c>
      <c r="T52" s="159">
        <v>8.0937213645836947E-2</v>
      </c>
      <c r="U52" s="160">
        <v>7.7148300822244081E-2</v>
      </c>
      <c r="V52" s="159">
        <v>6.7442983853561775E-2</v>
      </c>
      <c r="W52" s="160">
        <v>6.6738746825243014E-2</v>
      </c>
    </row>
    <row r="53" spans="19:23">
      <c r="S53" s="162" t="s">
        <v>272</v>
      </c>
      <c r="T53" s="159">
        <v>8.0937213645836947E-2</v>
      </c>
      <c r="U53" s="160">
        <v>7.8441779736167602E-2</v>
      </c>
      <c r="V53" s="159">
        <v>6.7442983853561775E-2</v>
      </c>
      <c r="W53" s="160">
        <v>6.6630352114123617E-2</v>
      </c>
    </row>
    <row r="54" spans="19:23">
      <c r="S54" s="162" t="s">
        <v>273</v>
      </c>
      <c r="T54" s="159">
        <v>8.0937213645836947E-2</v>
      </c>
      <c r="U54" s="160">
        <v>7.8448644315371768E-2</v>
      </c>
      <c r="V54" s="159">
        <v>6.7442983853561775E-2</v>
      </c>
      <c r="W54" s="160">
        <v>6.7975033381983047E-2</v>
      </c>
    </row>
    <row r="55" spans="19:23">
      <c r="S55" s="162" t="s">
        <v>274</v>
      </c>
      <c r="T55" s="159">
        <v>8.0937213645836947E-2</v>
      </c>
      <c r="U55" s="160">
        <v>7.8036416112117368E-2</v>
      </c>
      <c r="V55" s="159">
        <v>6.7442983853561775E-2</v>
      </c>
      <c r="W55" s="160">
        <v>6.6583146782772995E-2</v>
      </c>
    </row>
    <row r="56" spans="19:23">
      <c r="S56" s="162" t="s">
        <v>275</v>
      </c>
      <c r="T56" s="159">
        <v>8.0937213645836947E-2</v>
      </c>
      <c r="U56" s="160">
        <v>7.6442859713570371E-2</v>
      </c>
      <c r="V56" s="159">
        <v>6.7442983853561775E-2</v>
      </c>
      <c r="W56" s="160">
        <v>6.7691364959403574E-2</v>
      </c>
    </row>
    <row r="57" spans="19:23">
      <c r="S57" s="162" t="s">
        <v>276</v>
      </c>
      <c r="T57" s="159">
        <v>8.0937213645836947E-2</v>
      </c>
      <c r="U57" s="160">
        <v>7.9491609815419459E-2</v>
      </c>
      <c r="V57" s="159">
        <v>6.7442983853561775E-2</v>
      </c>
      <c r="W57" s="160">
        <v>6.5638852605704068E-2</v>
      </c>
    </row>
    <row r="58" spans="19:23">
      <c r="S58" s="162" t="s">
        <v>277</v>
      </c>
      <c r="T58" s="159">
        <v>8.0937213645836947E-2</v>
      </c>
      <c r="U58" s="160">
        <v>7.8959762103753925E-2</v>
      </c>
      <c r="V58" s="159">
        <v>6.7442983853561775E-2</v>
      </c>
      <c r="W58" s="160">
        <v>6.6610688429912857E-2</v>
      </c>
    </row>
    <row r="59" spans="19:23">
      <c r="S59" s="163" t="s">
        <v>278</v>
      </c>
      <c r="T59" s="159">
        <v>8.0937213645836947E-2</v>
      </c>
      <c r="U59" s="160">
        <v>7.8385124107712964E-2</v>
      </c>
      <c r="V59" s="159">
        <v>6.7442983853561775E-2</v>
      </c>
      <c r="W59" s="160">
        <v>6.7398183536760789E-2</v>
      </c>
    </row>
    <row r="60" spans="19:23">
      <c r="S60" s="163" t="s">
        <v>279</v>
      </c>
      <c r="T60" s="159">
        <v>8.0937213645836947E-2</v>
      </c>
      <c r="U60" s="160">
        <v>7.6900272257823879E-2</v>
      </c>
      <c r="V60" s="159">
        <v>6.7442983853561775E-2</v>
      </c>
      <c r="W60" s="160">
        <v>6.7399962853664078E-2</v>
      </c>
    </row>
    <row r="61" spans="19:23">
      <c r="S61" s="163" t="s">
        <v>280</v>
      </c>
      <c r="T61" s="159">
        <v>8.0937213645836947E-2</v>
      </c>
      <c r="U61" s="160">
        <v>7.9334680190612683E-2</v>
      </c>
      <c r="V61" s="159">
        <v>6.7442983853561775E-2</v>
      </c>
      <c r="W61" s="160">
        <v>6.6135195542234446E-2</v>
      </c>
    </row>
    <row r="62" spans="19:23">
      <c r="S62" s="163" t="s">
        <v>281</v>
      </c>
      <c r="T62" s="159">
        <v>8.0937213645836947E-2</v>
      </c>
      <c r="U62" s="160">
        <v>7.6012956083083796E-2</v>
      </c>
      <c r="V62" s="159">
        <v>6.7442983853561775E-2</v>
      </c>
      <c r="W62" s="160">
        <v>6.8151708414209575E-2</v>
      </c>
    </row>
    <row r="63" spans="19:23">
      <c r="S63" s="163" t="s">
        <v>282</v>
      </c>
      <c r="T63" s="159">
        <v>8.0937213645836947E-2</v>
      </c>
      <c r="U63" s="160">
        <v>7.8553368116689878E-2</v>
      </c>
      <c r="V63" s="159">
        <v>6.7442983853561775E-2</v>
      </c>
      <c r="W63" s="160">
        <v>6.7654036954489891E-2</v>
      </c>
    </row>
    <row r="64" spans="19:23">
      <c r="S64" s="163" t="s">
        <v>283</v>
      </c>
      <c r="T64" s="159">
        <v>8.0937213645836947E-2</v>
      </c>
      <c r="U64" s="160">
        <v>7.9079856662718925E-2</v>
      </c>
      <c r="V64" s="159">
        <v>6.7442983853561775E-2</v>
      </c>
      <c r="W64" s="160">
        <v>6.6292801735606546E-2</v>
      </c>
    </row>
    <row r="65" spans="19:23">
      <c r="S65" s="163" t="s">
        <v>284</v>
      </c>
      <c r="T65" s="159">
        <v>8.0937213645836947E-2</v>
      </c>
      <c r="U65" s="160">
        <v>7.6713250106393543E-2</v>
      </c>
      <c r="V65" s="159">
        <v>6.7442983853561775E-2</v>
      </c>
      <c r="W65" s="160">
        <v>6.7835201690239086E-2</v>
      </c>
    </row>
    <row r="66" spans="19:23">
      <c r="S66" s="163" t="s">
        <v>285</v>
      </c>
      <c r="T66" s="159">
        <v>8.0937213645836947E-2</v>
      </c>
      <c r="U66" s="160">
        <v>7.7225503676743176E-2</v>
      </c>
      <c r="V66" s="159">
        <v>6.7442983853561775E-2</v>
      </c>
      <c r="W66" s="160">
        <v>6.7849751019488105E-2</v>
      </c>
    </row>
    <row r="67" spans="19:23">
      <c r="S67" s="163" t="s">
        <v>286</v>
      </c>
      <c r="T67" s="159">
        <v>8.0937213645836947E-2</v>
      </c>
      <c r="U67" s="160">
        <v>7.5774316227161936E-2</v>
      </c>
      <c r="V67" s="159">
        <v>6.7442983853561775E-2</v>
      </c>
      <c r="W67" s="160">
        <v>6.7847210862097176E-2</v>
      </c>
    </row>
    <row r="68" spans="19:23">
      <c r="S68" s="163" t="s">
        <v>287</v>
      </c>
      <c r="T68" s="159">
        <v>8.0937213645836947E-2</v>
      </c>
      <c r="U68" s="160">
        <v>7.6929673900752615E-2</v>
      </c>
      <c r="V68" s="159">
        <v>6.7442983853561775E-2</v>
      </c>
      <c r="W68" s="160">
        <v>6.7228275421721495E-2</v>
      </c>
    </row>
    <row r="69" spans="19:23">
      <c r="S69" s="163" t="s">
        <v>288</v>
      </c>
      <c r="T69" s="159">
        <v>8.0937213645836947E-2</v>
      </c>
      <c r="U69" s="160">
        <v>7.9772486492614411E-2</v>
      </c>
      <c r="V69" s="159">
        <v>6.7442983853561775E-2</v>
      </c>
      <c r="W69" s="160">
        <v>6.5893749677951252E-2</v>
      </c>
    </row>
    <row r="70" spans="19:23">
      <c r="S70" s="163" t="s">
        <v>289</v>
      </c>
      <c r="T70" s="159">
        <v>8.0937213645836947E-2</v>
      </c>
      <c r="U70" s="160">
        <v>7.5910876328834795E-2</v>
      </c>
      <c r="V70" s="159">
        <v>6.7442983853561775E-2</v>
      </c>
      <c r="W70" s="160">
        <v>6.8091926154984134E-2</v>
      </c>
    </row>
    <row r="71" spans="19:23">
      <c r="S71" s="163" t="s">
        <v>290</v>
      </c>
      <c r="T71" s="159">
        <v>8.0937213645836947E-2</v>
      </c>
      <c r="U71" s="160">
        <v>7.8607500285643034E-2</v>
      </c>
      <c r="V71" s="159">
        <v>6.7442983853561775E-2</v>
      </c>
      <c r="W71" s="160">
        <v>6.6950762437747086E-2</v>
      </c>
    </row>
    <row r="72" spans="19:23">
      <c r="S72" s="163" t="s">
        <v>291</v>
      </c>
      <c r="T72" s="159">
        <v>8.0937213645836947E-2</v>
      </c>
      <c r="U72" s="160">
        <v>7.5978008264520058E-2</v>
      </c>
      <c r="V72" s="159">
        <v>6.7442983853561775E-2</v>
      </c>
      <c r="W72" s="160">
        <v>6.7678580585610992E-2</v>
      </c>
    </row>
    <row r="73" spans="19:23">
      <c r="S73" s="163" t="s">
        <v>292</v>
      </c>
      <c r="T73" s="159">
        <v>8.0937213645836947E-2</v>
      </c>
      <c r="U73" s="160">
        <v>7.7458337755131043E-2</v>
      </c>
      <c r="V73" s="159">
        <v>6.7442983853561775E-2</v>
      </c>
      <c r="W73" s="160">
        <v>6.7831185738741792E-2</v>
      </c>
    </row>
    <row r="74" spans="19:23">
      <c r="S74" s="167" t="s">
        <v>293</v>
      </c>
      <c r="T74" s="168">
        <v>8.0937213645836947E-2</v>
      </c>
      <c r="U74" s="169">
        <v>7.7129367119602318E-2</v>
      </c>
      <c r="V74" s="168">
        <v>6.7442983853561775E-2</v>
      </c>
      <c r="W74" s="169">
        <v>6.8998709730272181E-2</v>
      </c>
    </row>
    <row r="76" spans="19:23">
      <c r="S76" s="163" t="s">
        <v>294</v>
      </c>
      <c r="T76" s="159">
        <f>AVERAGE(T45:T74)</f>
        <v>8.0937213645837017E-2</v>
      </c>
      <c r="U76" s="160">
        <f t="shared" ref="U76:W76" si="2">AVERAGE(U45:U74)</f>
        <v>7.7767537450556992E-2</v>
      </c>
      <c r="V76" s="164">
        <f t="shared" si="2"/>
        <v>6.7442983853561747E-2</v>
      </c>
      <c r="W76" s="165">
        <f t="shared" si="2"/>
        <v>6.7207630370861027E-2</v>
      </c>
    </row>
    <row r="77" spans="19:23">
      <c r="S77" s="163" t="s">
        <v>295</v>
      </c>
      <c r="U77" s="166">
        <f>_xlfn.STDEV.S(U45:U74)</f>
        <v>1.1655304421141258E-3</v>
      </c>
      <c r="W77" s="166">
        <f>_xlfn.STDEV.S(W45:W74)</f>
        <v>8.9883570923750375E-4</v>
      </c>
    </row>
    <row r="83" spans="1:40">
      <c r="A83" s="2" t="s">
        <v>301</v>
      </c>
    </row>
    <row r="84" spans="1:40">
      <c r="B84" s="13" t="s">
        <v>302</v>
      </c>
    </row>
    <row r="85" spans="1:40">
      <c r="S85" s="2" t="s">
        <v>303</v>
      </c>
    </row>
    <row r="86" spans="1:40">
      <c r="S86" t="s">
        <v>305</v>
      </c>
    </row>
    <row r="87" spans="1:40">
      <c r="R87" s="29"/>
      <c r="S87" s="2" t="s">
        <v>183</v>
      </c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</row>
    <row r="88" spans="1:40">
      <c r="R88" s="29"/>
      <c r="S88" s="32"/>
      <c r="T88" s="5">
        <v>1998</v>
      </c>
      <c r="U88" s="5">
        <v>1999</v>
      </c>
      <c r="V88" s="5">
        <v>2000</v>
      </c>
      <c r="W88" s="5">
        <v>2001</v>
      </c>
      <c r="X88" s="5">
        <v>2002</v>
      </c>
      <c r="Y88" s="5">
        <v>2003</v>
      </c>
      <c r="Z88" s="5">
        <v>2004</v>
      </c>
      <c r="AA88" s="5">
        <v>2005</v>
      </c>
      <c r="AB88" s="5">
        <v>2006</v>
      </c>
      <c r="AC88" s="5">
        <v>2007</v>
      </c>
      <c r="AD88" s="5">
        <v>2008</v>
      </c>
      <c r="AE88" s="5">
        <v>2009</v>
      </c>
      <c r="AF88" s="5">
        <v>2010</v>
      </c>
      <c r="AG88" s="5">
        <v>2011</v>
      </c>
      <c r="AH88" s="5">
        <v>2012</v>
      </c>
      <c r="AI88" s="5">
        <v>2013</v>
      </c>
      <c r="AJ88" s="5">
        <v>2014</v>
      </c>
      <c r="AK88" s="5">
        <v>2015</v>
      </c>
      <c r="AL88" s="170" t="s">
        <v>176</v>
      </c>
      <c r="AN88" s="6" t="s">
        <v>16</v>
      </c>
    </row>
    <row r="89" spans="1:40">
      <c r="R89" s="29"/>
      <c r="S89" s="16" t="s">
        <v>111</v>
      </c>
      <c r="T89" s="171">
        <v>0.16002702408098229</v>
      </c>
      <c r="U89" s="171">
        <v>0.1692968099151555</v>
      </c>
      <c r="V89" s="171">
        <v>0.17504546738895074</v>
      </c>
      <c r="W89" s="171">
        <v>0.17917293119898961</v>
      </c>
      <c r="X89" s="171">
        <v>0.17898640196895657</v>
      </c>
      <c r="Y89" s="171">
        <v>0.17266443774158402</v>
      </c>
      <c r="Z89" s="171">
        <v>0.17992236605136921</v>
      </c>
      <c r="AA89" s="171">
        <v>0.18036639714217953</v>
      </c>
      <c r="AB89" s="171">
        <v>0.17657014730751622</v>
      </c>
      <c r="AC89" s="171">
        <v>0.18017669506536574</v>
      </c>
      <c r="AD89" s="171">
        <v>0.18312973289426673</v>
      </c>
      <c r="AE89" s="171">
        <v>0.18903737784186858</v>
      </c>
      <c r="AF89" s="171">
        <v>0.18905759057720142</v>
      </c>
      <c r="AG89" s="171">
        <v>0.18872698280873448</v>
      </c>
      <c r="AH89" s="171">
        <v>0.19049621528436284</v>
      </c>
      <c r="AI89" s="171">
        <v>0.2032809970838052</v>
      </c>
      <c r="AJ89" s="171">
        <v>0.20395869542292869</v>
      </c>
      <c r="AK89" s="171">
        <v>0.20863847632305069</v>
      </c>
      <c r="AL89" s="170"/>
    </row>
    <row r="90" spans="1:40">
      <c r="R90" s="29"/>
      <c r="S90" s="16" t="s">
        <v>40</v>
      </c>
      <c r="T90" s="171">
        <v>0.11485158250916508</v>
      </c>
      <c r="U90" s="171">
        <v>0.12389763003762255</v>
      </c>
      <c r="V90" s="171">
        <v>0.12333222079761262</v>
      </c>
      <c r="W90" s="171">
        <v>0.12750265439716033</v>
      </c>
      <c r="X90" s="171">
        <v>0.13595739728392403</v>
      </c>
      <c r="Y90" s="171">
        <v>0.12654446509345751</v>
      </c>
      <c r="Z90" s="171">
        <v>0.13416979056761291</v>
      </c>
      <c r="AA90" s="171">
        <v>0.13389762981106704</v>
      </c>
      <c r="AB90" s="171">
        <v>0.13484170360424599</v>
      </c>
      <c r="AC90" s="171">
        <v>0.13353703093014466</v>
      </c>
      <c r="AD90" s="171">
        <v>0.12822752639694129</v>
      </c>
      <c r="AE90" s="171">
        <v>0.13727352657614084</v>
      </c>
      <c r="AF90" s="171">
        <v>0.13705930399559813</v>
      </c>
      <c r="AG90" s="171">
        <v>0.15248907975771303</v>
      </c>
      <c r="AH90" s="171">
        <v>0.12863162082653035</v>
      </c>
      <c r="AI90" s="171">
        <v>0.13768293005468987</v>
      </c>
      <c r="AJ90" s="171">
        <v>0.15072168432253033</v>
      </c>
      <c r="AK90" s="171">
        <v>0.14277100968467729</v>
      </c>
      <c r="AL90" s="170"/>
    </row>
    <row r="91" spans="1:40">
      <c r="R91" s="29"/>
      <c r="S91" s="10" t="s">
        <v>41</v>
      </c>
      <c r="T91" s="171">
        <v>7.76790668779829E-2</v>
      </c>
      <c r="U91" s="171">
        <v>9.8750375575902119E-2</v>
      </c>
      <c r="V91" s="171">
        <v>0.11474901861060079</v>
      </c>
      <c r="W91" s="171">
        <v>0.16369414584867409</v>
      </c>
      <c r="X91" s="171">
        <v>0.15374501893614087</v>
      </c>
      <c r="Y91" s="171">
        <v>0.1737894663409659</v>
      </c>
      <c r="Z91" s="171">
        <v>0.18885097650547708</v>
      </c>
      <c r="AA91" s="171">
        <v>0.18593334620227064</v>
      </c>
      <c r="AB91" s="171">
        <v>0.19136189744574006</v>
      </c>
      <c r="AC91" s="171">
        <v>0.21068715151203352</v>
      </c>
      <c r="AD91" s="171">
        <v>0.21975595233430012</v>
      </c>
      <c r="AE91" s="171">
        <v>0.20888097554313609</v>
      </c>
      <c r="AF91" s="171">
        <v>0.21843106408756069</v>
      </c>
      <c r="AG91" s="171">
        <v>0.22229855230924656</v>
      </c>
      <c r="AH91" s="171">
        <v>0.24527035421113724</v>
      </c>
      <c r="AI91" s="171">
        <v>0.24244113570116269</v>
      </c>
      <c r="AJ91" s="171">
        <v>0.26915190615651352</v>
      </c>
      <c r="AK91" s="171">
        <v>0.2645192327107842</v>
      </c>
      <c r="AL91" s="170"/>
    </row>
    <row r="92" spans="1:40">
      <c r="R92" s="170" t="s">
        <v>304</v>
      </c>
      <c r="S92" s="10" t="s">
        <v>25</v>
      </c>
      <c r="T92" s="172">
        <f>T89</f>
        <v>0.16002702408098229</v>
      </c>
      <c r="U92" s="172">
        <f t="shared" ref="U92:AH94" si="3">U89</f>
        <v>0.1692968099151555</v>
      </c>
      <c r="V92" s="172">
        <f t="shared" si="3"/>
        <v>0.17504546738895074</v>
      </c>
      <c r="W92" s="172">
        <f t="shared" si="3"/>
        <v>0.17917293119898961</v>
      </c>
      <c r="X92" s="172">
        <f t="shared" si="3"/>
        <v>0.17898640196895657</v>
      </c>
      <c r="Y92" s="172">
        <f t="shared" si="3"/>
        <v>0.17266443774158402</v>
      </c>
      <c r="Z92" s="172">
        <f t="shared" si="3"/>
        <v>0.17992236605136921</v>
      </c>
      <c r="AA92" s="172">
        <f t="shared" si="3"/>
        <v>0.18036639714217953</v>
      </c>
      <c r="AB92" s="172">
        <f t="shared" si="3"/>
        <v>0.17657014730751622</v>
      </c>
      <c r="AC92" s="172">
        <f t="shared" si="3"/>
        <v>0.18017669506536574</v>
      </c>
      <c r="AD92" s="172">
        <f t="shared" si="3"/>
        <v>0.18312973289426673</v>
      </c>
      <c r="AE92" s="172">
        <f t="shared" si="3"/>
        <v>0.18903737784186858</v>
      </c>
      <c r="AF92" s="172">
        <f t="shared" si="3"/>
        <v>0.18905759057720142</v>
      </c>
      <c r="AG92" s="172">
        <f t="shared" si="3"/>
        <v>0.18872698280873448</v>
      </c>
      <c r="AH92" s="172">
        <f>AH89</f>
        <v>0.19049621528436284</v>
      </c>
      <c r="AI92" s="12">
        <f>AI89-$AL$92</f>
        <v>0.19929422646794048</v>
      </c>
      <c r="AJ92" s="12">
        <f t="shared" ref="AJ92:AK92" si="4">AJ89-$AL$92</f>
        <v>0.19997192480706397</v>
      </c>
      <c r="AK92" s="12">
        <f t="shared" si="4"/>
        <v>0.20465170570718597</v>
      </c>
      <c r="AL92" s="173">
        <v>3.9867706158647209E-3</v>
      </c>
      <c r="AN92" s="9">
        <f>AK92-V92</f>
        <v>2.9606238318235223E-2</v>
      </c>
    </row>
    <row r="93" spans="1:40">
      <c r="R93" s="170" t="s">
        <v>304</v>
      </c>
      <c r="S93" s="16" t="s">
        <v>26</v>
      </c>
      <c r="T93" s="172">
        <f>T90</f>
        <v>0.11485158250916508</v>
      </c>
      <c r="U93" s="172">
        <f t="shared" si="3"/>
        <v>0.12389763003762255</v>
      </c>
      <c r="V93" s="172">
        <f t="shared" si="3"/>
        <v>0.12333222079761262</v>
      </c>
      <c r="W93" s="172">
        <f t="shared" si="3"/>
        <v>0.12750265439716033</v>
      </c>
      <c r="X93" s="172">
        <f t="shared" si="3"/>
        <v>0.13595739728392403</v>
      </c>
      <c r="Y93" s="172">
        <f t="shared" si="3"/>
        <v>0.12654446509345751</v>
      </c>
      <c r="Z93" s="172">
        <f t="shared" si="3"/>
        <v>0.13416979056761291</v>
      </c>
      <c r="AA93" s="172">
        <f t="shared" si="3"/>
        <v>0.13389762981106704</v>
      </c>
      <c r="AB93" s="172">
        <f t="shared" si="3"/>
        <v>0.13484170360424599</v>
      </c>
      <c r="AC93" s="172">
        <f t="shared" si="3"/>
        <v>0.13353703093014466</v>
      </c>
      <c r="AD93" s="172">
        <f t="shared" si="3"/>
        <v>0.12822752639694129</v>
      </c>
      <c r="AE93" s="172">
        <f t="shared" si="3"/>
        <v>0.13727352657614084</v>
      </c>
      <c r="AF93" s="172">
        <f t="shared" si="3"/>
        <v>0.13705930399559813</v>
      </c>
      <c r="AG93" s="172">
        <f t="shared" si="3"/>
        <v>0.15248907975771303</v>
      </c>
      <c r="AH93" s="172">
        <f t="shared" si="3"/>
        <v>0.12863162082653035</v>
      </c>
      <c r="AI93" s="12">
        <f t="shared" ref="AI93:AK93" si="5">AI90-$AL$92</f>
        <v>0.13369615943882515</v>
      </c>
      <c r="AJ93" s="12">
        <f t="shared" si="5"/>
        <v>0.14673491370666561</v>
      </c>
      <c r="AK93" s="12">
        <f t="shared" si="5"/>
        <v>0.13878423906881257</v>
      </c>
      <c r="AL93" s="29"/>
      <c r="AN93" s="9">
        <f t="shared" ref="AN93:AN94" si="6">AK93-V93</f>
        <v>1.5452018271199949E-2</v>
      </c>
    </row>
    <row r="94" spans="1:40">
      <c r="R94" s="170" t="s">
        <v>304</v>
      </c>
      <c r="S94" s="10" t="s">
        <v>27</v>
      </c>
      <c r="T94" s="172">
        <f>T91</f>
        <v>7.76790668779829E-2</v>
      </c>
      <c r="U94" s="172">
        <f t="shared" si="3"/>
        <v>9.8750375575902119E-2</v>
      </c>
      <c r="V94" s="172">
        <f t="shared" si="3"/>
        <v>0.11474901861060079</v>
      </c>
      <c r="W94" s="172">
        <f t="shared" si="3"/>
        <v>0.16369414584867409</v>
      </c>
      <c r="X94" s="172">
        <f t="shared" si="3"/>
        <v>0.15374501893614087</v>
      </c>
      <c r="Y94" s="172">
        <f t="shared" si="3"/>
        <v>0.1737894663409659</v>
      </c>
      <c r="Z94" s="172">
        <f t="shared" si="3"/>
        <v>0.18885097650547708</v>
      </c>
      <c r="AA94" s="172">
        <f t="shared" si="3"/>
        <v>0.18593334620227064</v>
      </c>
      <c r="AB94" s="172">
        <f t="shared" si="3"/>
        <v>0.19136189744574006</v>
      </c>
      <c r="AC94" s="172">
        <f t="shared" si="3"/>
        <v>0.21068715151203352</v>
      </c>
      <c r="AD94" s="172">
        <f t="shared" si="3"/>
        <v>0.21975595233430012</v>
      </c>
      <c r="AE94" s="172">
        <f t="shared" si="3"/>
        <v>0.20888097554313609</v>
      </c>
      <c r="AF94" s="172">
        <f t="shared" si="3"/>
        <v>0.21843106408756069</v>
      </c>
      <c r="AG94" s="172">
        <f t="shared" si="3"/>
        <v>0.22229855230924656</v>
      </c>
      <c r="AH94" s="172">
        <f t="shared" si="3"/>
        <v>0.24527035421113724</v>
      </c>
      <c r="AI94" s="12">
        <f t="shared" ref="AI94:AK94" si="7">AI91-$AL$92</f>
        <v>0.23845436508529796</v>
      </c>
      <c r="AJ94" s="12">
        <f t="shared" si="7"/>
        <v>0.2651651355406488</v>
      </c>
      <c r="AK94" s="12">
        <f t="shared" si="7"/>
        <v>0.26053246209491948</v>
      </c>
      <c r="AL94" s="29"/>
      <c r="AN94" s="9">
        <f t="shared" si="6"/>
        <v>0.14578344348431871</v>
      </c>
    </row>
    <row r="120" spans="1:39">
      <c r="A120" s="2" t="s">
        <v>306</v>
      </c>
    </row>
    <row r="121" spans="1:39">
      <c r="B121" s="13" t="s">
        <v>307</v>
      </c>
    </row>
    <row r="122" spans="1:39">
      <c r="B122" s="174" t="s">
        <v>308</v>
      </c>
    </row>
    <row r="123" spans="1:39">
      <c r="S123" s="2" t="s">
        <v>316</v>
      </c>
    </row>
    <row r="124" spans="1:39">
      <c r="S124" s="2" t="s">
        <v>28</v>
      </c>
    </row>
    <row r="125" spans="1:39">
      <c r="S125" s="2" t="s">
        <v>309</v>
      </c>
      <c r="AM125" s="6" t="s">
        <v>131</v>
      </c>
    </row>
    <row r="126" spans="1:39">
      <c r="S126" s="4"/>
      <c r="T126" s="5">
        <v>1998</v>
      </c>
      <c r="U126" s="5">
        <v>1999</v>
      </c>
      <c r="V126" s="5">
        <v>2000</v>
      </c>
      <c r="W126" s="5">
        <v>2001</v>
      </c>
      <c r="X126" s="5">
        <v>2002</v>
      </c>
      <c r="Y126" s="5">
        <v>2003</v>
      </c>
      <c r="Z126" s="5">
        <v>2004</v>
      </c>
      <c r="AA126" s="5">
        <v>2005</v>
      </c>
      <c r="AB126" s="5">
        <v>2006</v>
      </c>
      <c r="AC126" s="5">
        <v>2007</v>
      </c>
      <c r="AD126" s="5">
        <v>2008</v>
      </c>
      <c r="AE126" s="5">
        <v>2009</v>
      </c>
      <c r="AF126" s="5">
        <v>2010</v>
      </c>
      <c r="AG126" s="5">
        <v>2011</v>
      </c>
      <c r="AH126" s="5">
        <v>2012</v>
      </c>
      <c r="AI126" s="5">
        <v>2013</v>
      </c>
      <c r="AJ126" s="5">
        <v>2014</v>
      </c>
      <c r="AK126" s="5">
        <v>2015</v>
      </c>
      <c r="AM126" s="23" t="s">
        <v>16</v>
      </c>
    </row>
    <row r="127" spans="1:39">
      <c r="R127" s="16" t="s">
        <v>310</v>
      </c>
      <c r="S127" s="16" t="s">
        <v>311</v>
      </c>
      <c r="T127" s="98">
        <v>0.29436072249775919</v>
      </c>
      <c r="U127" s="98">
        <v>0.29556260259324685</v>
      </c>
      <c r="V127" s="98">
        <v>0.30218965092920047</v>
      </c>
      <c r="W127" s="98">
        <v>0.2982577299298087</v>
      </c>
      <c r="X127" s="98">
        <v>0.30326468020761355</v>
      </c>
      <c r="Y127" s="98">
        <v>0.29238911169199777</v>
      </c>
      <c r="Z127" s="98">
        <v>0.30084719269322396</v>
      </c>
      <c r="AA127" s="98">
        <v>0.29763467058795401</v>
      </c>
      <c r="AB127" s="98">
        <v>0.29405086968926469</v>
      </c>
      <c r="AC127" s="98">
        <v>0.29066712107013298</v>
      </c>
      <c r="AD127" s="98">
        <v>0.29059239026251882</v>
      </c>
      <c r="AE127" s="98">
        <v>0.28583392102275751</v>
      </c>
      <c r="AF127" s="98">
        <v>0.28319531547844878</v>
      </c>
      <c r="AG127" s="98">
        <v>0.29411985536071628</v>
      </c>
      <c r="AH127" s="98">
        <v>0.29206893688357732</v>
      </c>
      <c r="AI127" s="98">
        <v>0.29982434908770955</v>
      </c>
      <c r="AJ127" s="98">
        <v>0.2946810552407898</v>
      </c>
      <c r="AK127" s="98">
        <v>0.30499243822204392</v>
      </c>
      <c r="AM127" s="175">
        <f>AK127-V127</f>
        <v>2.802787292843445E-3</v>
      </c>
    </row>
    <row r="128" spans="1:39">
      <c r="R128" s="16" t="s">
        <v>312</v>
      </c>
      <c r="S128" s="16" t="s">
        <v>313</v>
      </c>
      <c r="T128" s="98">
        <v>9.0398622770132941E-2</v>
      </c>
      <c r="U128" s="98">
        <v>0.10344554242585646</v>
      </c>
      <c r="V128" s="98">
        <v>0.10904032557425732</v>
      </c>
      <c r="W128" s="98">
        <v>0.12241122512759889</v>
      </c>
      <c r="X128" s="98">
        <v>0.12633230391564876</v>
      </c>
      <c r="Y128" s="98">
        <v>0.13872514542080752</v>
      </c>
      <c r="Z128" s="98">
        <v>0.13586126796813713</v>
      </c>
      <c r="AA128" s="98">
        <v>0.14775108589004449</v>
      </c>
      <c r="AB128" s="98">
        <v>0.15299123408324342</v>
      </c>
      <c r="AC128" s="98">
        <v>0.16033862540662153</v>
      </c>
      <c r="AD128" s="98">
        <v>0.17191187064687147</v>
      </c>
      <c r="AE128" s="98">
        <v>0.18681012440276321</v>
      </c>
      <c r="AF128" s="98">
        <v>0.1943326942034794</v>
      </c>
      <c r="AG128" s="98">
        <v>0.19729678352794205</v>
      </c>
      <c r="AH128" s="98">
        <v>0.19986128647428519</v>
      </c>
      <c r="AI128" s="98">
        <v>0.18803696988010427</v>
      </c>
      <c r="AJ128" s="98">
        <v>0.199304430858526</v>
      </c>
      <c r="AK128" s="98">
        <v>0.19183098607229088</v>
      </c>
      <c r="AM128" s="175">
        <f t="shared" ref="AM128:AM129" si="8">AK128-V128</f>
        <v>8.2790660498033561E-2</v>
      </c>
    </row>
    <row r="129" spans="18:39">
      <c r="R129" s="16" t="s">
        <v>314</v>
      </c>
      <c r="S129" s="16" t="s">
        <v>315</v>
      </c>
      <c r="T129" s="98">
        <v>-0.12652478065546399</v>
      </c>
      <c r="U129" s="98">
        <v>-0.13425981984049523</v>
      </c>
      <c r="V129" s="98">
        <v>-0.12563273640957984</v>
      </c>
      <c r="W129" s="98">
        <v>-0.13223969003326819</v>
      </c>
      <c r="X129" s="98">
        <v>-0.12072248492373537</v>
      </c>
      <c r="Y129" s="98">
        <v>-0.11951676358341845</v>
      </c>
      <c r="Z129" s="98">
        <v>-0.12175732808131386</v>
      </c>
      <c r="AA129" s="98">
        <v>-0.10840603700453036</v>
      </c>
      <c r="AB129" s="98">
        <v>-0.10051600730975868</v>
      </c>
      <c r="AC129" s="98">
        <v>-0.10361682945295456</v>
      </c>
      <c r="AD129" s="98">
        <v>-8.8248086746577442E-2</v>
      </c>
      <c r="AE129" s="98">
        <v>-9.9479723681759627E-2</v>
      </c>
      <c r="AF129" s="98">
        <v>-9.3330150212368748E-2</v>
      </c>
      <c r="AG129" s="98">
        <v>-7.7423871450896131E-2</v>
      </c>
      <c r="AH129" s="98">
        <v>-7.6021992568775398E-2</v>
      </c>
      <c r="AI129" s="98">
        <v>-8.8754644357115858E-2</v>
      </c>
      <c r="AJ129" s="98">
        <v>-8.7106263480748153E-2</v>
      </c>
      <c r="AK129" s="98">
        <v>-8.8000191309526424E-2</v>
      </c>
      <c r="AM129" s="175">
        <f t="shared" si="8"/>
        <v>3.7632545100053413E-2</v>
      </c>
    </row>
    <row r="153" spans="1:3">
      <c r="B153" s="176" t="s">
        <v>317</v>
      </c>
    </row>
    <row r="158" spans="1:3">
      <c r="A158" s="2" t="s">
        <v>318</v>
      </c>
    </row>
    <row r="159" spans="1:3">
      <c r="B159" s="13" t="s">
        <v>327</v>
      </c>
    </row>
    <row r="160" spans="1:3">
      <c r="C160" s="174" t="s">
        <v>326</v>
      </c>
    </row>
    <row r="161" spans="2:39">
      <c r="B161" s="174" t="s">
        <v>326</v>
      </c>
      <c r="S161" s="2" t="s">
        <v>325</v>
      </c>
    </row>
    <row r="162" spans="2:39">
      <c r="S162" s="177" t="s">
        <v>319</v>
      </c>
    </row>
    <row r="164" spans="2:39">
      <c r="S164" s="1" t="s">
        <v>28</v>
      </c>
    </row>
    <row r="165" spans="2:39">
      <c r="S165" s="16" t="s">
        <v>320</v>
      </c>
    </row>
    <row r="166" spans="2:39">
      <c r="S166" s="4"/>
      <c r="T166" s="5">
        <v>1998</v>
      </c>
      <c r="U166" s="5">
        <v>1999</v>
      </c>
      <c r="V166" s="5">
        <v>2000</v>
      </c>
      <c r="W166" s="5">
        <v>2001</v>
      </c>
      <c r="X166" s="5">
        <v>2002</v>
      </c>
      <c r="Y166" s="5">
        <v>2003</v>
      </c>
      <c r="Z166" s="5">
        <v>2004</v>
      </c>
      <c r="AA166" s="5">
        <v>2005</v>
      </c>
      <c r="AB166" s="5">
        <v>2006</v>
      </c>
      <c r="AC166" s="5">
        <v>2007</v>
      </c>
      <c r="AD166" s="5">
        <v>2008</v>
      </c>
      <c r="AE166" s="5">
        <v>2009</v>
      </c>
      <c r="AF166" s="5">
        <v>2010</v>
      </c>
      <c r="AG166" s="5">
        <v>2011</v>
      </c>
      <c r="AH166" s="5">
        <v>2012</v>
      </c>
      <c r="AI166" s="5">
        <v>2013</v>
      </c>
      <c r="AJ166" s="5">
        <v>2014</v>
      </c>
      <c r="AK166" s="5">
        <v>2015</v>
      </c>
      <c r="AM166" s="6" t="s">
        <v>321</v>
      </c>
    </row>
    <row r="167" spans="2:39">
      <c r="S167" s="16" t="s">
        <v>322</v>
      </c>
      <c r="T167" s="98">
        <v>0.30436149603199081</v>
      </c>
      <c r="U167" s="98">
        <v>0.31857151487335472</v>
      </c>
      <c r="V167" s="98">
        <v>0.32709368791630183</v>
      </c>
      <c r="W167" s="98">
        <v>0.32053463833520596</v>
      </c>
      <c r="X167" s="98">
        <v>0.32536576337041706</v>
      </c>
      <c r="Y167" s="98">
        <v>0.31618594283126933</v>
      </c>
      <c r="Z167" s="98">
        <v>0.3252990557500387</v>
      </c>
      <c r="AA167" s="98">
        <v>0.32315871866579338</v>
      </c>
      <c r="AB167" s="98">
        <v>0.31249157679932721</v>
      </c>
      <c r="AC167" s="98">
        <v>0.31207311586291947</v>
      </c>
      <c r="AD167" s="98">
        <v>0.31512828913775687</v>
      </c>
      <c r="AE167" s="98">
        <v>0.3121407716809792</v>
      </c>
      <c r="AF167" s="98">
        <v>0.31377759548498108</v>
      </c>
      <c r="AG167" s="98">
        <v>0.31567665789236193</v>
      </c>
      <c r="AH167" s="98">
        <v>0.31623758675701519</v>
      </c>
      <c r="AI167" s="98">
        <v>0.31929121983740538</v>
      </c>
      <c r="AJ167" s="98">
        <v>0.31363326365022948</v>
      </c>
      <c r="AK167" s="98">
        <v>0.31610463357124552</v>
      </c>
      <c r="AM167" s="175">
        <f>AK167-V167</f>
        <v>-1.0989054345056315E-2</v>
      </c>
    </row>
    <row r="168" spans="2:39">
      <c r="S168" s="10" t="s">
        <v>323</v>
      </c>
      <c r="T168" s="98">
        <v>8.7792401451646254E-2</v>
      </c>
      <c r="U168" s="98">
        <v>8.835135846735763E-2</v>
      </c>
      <c r="V168" s="98">
        <v>8.9598684336689965E-2</v>
      </c>
      <c r="W168" s="98">
        <v>0.10007663652813166</v>
      </c>
      <c r="X168" s="98">
        <v>0.10540236523156557</v>
      </c>
      <c r="Y168" s="98">
        <v>0.1168468101331072</v>
      </c>
      <c r="Z168" s="98">
        <v>0.11236317689346313</v>
      </c>
      <c r="AA168" s="98">
        <v>0.12569763545881127</v>
      </c>
      <c r="AB168" s="98">
        <v>0.13365964806284042</v>
      </c>
      <c r="AC168" s="98">
        <v>0.13857316737968142</v>
      </c>
      <c r="AD168" s="98">
        <v>0.14814372693720784</v>
      </c>
      <c r="AE168" s="98">
        <v>0.15737860325001965</v>
      </c>
      <c r="AF168" s="98">
        <v>0.16166984536186271</v>
      </c>
      <c r="AG168" s="98">
        <v>0.16675760963451416</v>
      </c>
      <c r="AH168" s="98">
        <v>0.16297892489989865</v>
      </c>
      <c r="AI168" s="98">
        <v>0.161377978146104</v>
      </c>
      <c r="AJ168" s="98">
        <v>0.16938331240090185</v>
      </c>
      <c r="AK168" s="98">
        <v>0.16874040301739049</v>
      </c>
      <c r="AM168" s="175">
        <f t="shared" ref="AM168:AM169" si="9">AK168-V168</f>
        <v>7.9141718680700524E-2</v>
      </c>
    </row>
    <row r="169" spans="2:39">
      <c r="S169" s="10" t="s">
        <v>324</v>
      </c>
      <c r="T169" s="98">
        <v>-0.14403748229384719</v>
      </c>
      <c r="U169" s="98">
        <v>-0.13994020068977245</v>
      </c>
      <c r="V169" s="98">
        <v>-0.13064750499373023</v>
      </c>
      <c r="W169" s="98">
        <v>-0.14095373815507975</v>
      </c>
      <c r="X169" s="98">
        <v>-0.12924778640083373</v>
      </c>
      <c r="Y169" s="98">
        <v>-0.12357201705000014</v>
      </c>
      <c r="Z169" s="98">
        <v>-0.12389415315344825</v>
      </c>
      <c r="AA169" s="98">
        <v>-0.11006759717674836</v>
      </c>
      <c r="AB169" s="98">
        <v>-0.10767315261398308</v>
      </c>
      <c r="AC169" s="98">
        <v>-0.11026150982507776</v>
      </c>
      <c r="AD169" s="98">
        <v>-9.478183954852086E-2</v>
      </c>
      <c r="AE169" s="98">
        <v>-0.10174472008089819</v>
      </c>
      <c r="AF169" s="98">
        <v>-9.5413400500418272E-2</v>
      </c>
      <c r="AG169" s="98">
        <v>-8.8408880366683401E-2</v>
      </c>
      <c r="AH169" s="98">
        <v>-9.3519004998516495E-2</v>
      </c>
      <c r="AI169" s="98">
        <v>-9.6883430679031171E-2</v>
      </c>
      <c r="AJ169" s="98">
        <v>-8.9784797439671951E-2</v>
      </c>
      <c r="AK169" s="98">
        <v>-9.7656755208916438E-2</v>
      </c>
      <c r="AL169" s="178"/>
      <c r="AM169" s="175">
        <f t="shared" si="9"/>
        <v>3.2990749784813797E-2</v>
      </c>
    </row>
    <row r="195" spans="1:39">
      <c r="A195" s="2" t="s">
        <v>328</v>
      </c>
    </row>
    <row r="196" spans="1:39">
      <c r="B196" s="13" t="s">
        <v>333</v>
      </c>
    </row>
    <row r="197" spans="1:39">
      <c r="C197" s="174" t="s">
        <v>334</v>
      </c>
    </row>
    <row r="198" spans="1:39">
      <c r="B198" s="174" t="s">
        <v>334</v>
      </c>
      <c r="S198" s="2" t="s">
        <v>331</v>
      </c>
    </row>
    <row r="200" spans="1:39">
      <c r="S200" s="177" t="s">
        <v>329</v>
      </c>
    </row>
    <row r="201" spans="1:39">
      <c r="S201" s="1" t="s">
        <v>28</v>
      </c>
    </row>
    <row r="202" spans="1:39">
      <c r="S202" s="16" t="s">
        <v>320</v>
      </c>
    </row>
    <row r="203" spans="1:39">
      <c r="S203" s="4"/>
      <c r="T203" s="5">
        <v>1998</v>
      </c>
      <c r="U203" s="5">
        <v>1999</v>
      </c>
      <c r="V203" s="5">
        <v>2000</v>
      </c>
      <c r="W203" s="5">
        <v>2001</v>
      </c>
      <c r="X203" s="5">
        <v>2002</v>
      </c>
      <c r="Y203" s="5">
        <v>2003</v>
      </c>
      <c r="Z203" s="5">
        <v>2004</v>
      </c>
      <c r="AA203" s="5">
        <v>2005</v>
      </c>
      <c r="AB203" s="5">
        <v>2006</v>
      </c>
      <c r="AC203" s="5">
        <v>2007</v>
      </c>
      <c r="AD203" s="5">
        <v>2008</v>
      </c>
      <c r="AE203" s="5">
        <v>2009</v>
      </c>
      <c r="AF203" s="5">
        <v>2010</v>
      </c>
      <c r="AG203" s="5">
        <v>2011</v>
      </c>
      <c r="AH203" s="5">
        <v>2012</v>
      </c>
      <c r="AI203" s="5">
        <v>2013</v>
      </c>
      <c r="AJ203" s="5">
        <v>2014</v>
      </c>
      <c r="AK203" s="5">
        <v>2015</v>
      </c>
      <c r="AM203" s="6" t="s">
        <v>330</v>
      </c>
    </row>
    <row r="204" spans="1:39">
      <c r="S204" s="16" t="s">
        <v>322</v>
      </c>
      <c r="T204" s="98">
        <v>0.21015016534804404</v>
      </c>
      <c r="U204" s="98">
        <v>0.23094143207752527</v>
      </c>
      <c r="V204" s="98">
        <v>0.23422260187873981</v>
      </c>
      <c r="W204" s="98">
        <v>0.22644503955951559</v>
      </c>
      <c r="X204" s="98">
        <v>0.25172102359076121</v>
      </c>
      <c r="Y204" s="98">
        <v>0.23120223459067188</v>
      </c>
      <c r="Z204" s="98">
        <v>0.23887884355378539</v>
      </c>
      <c r="AA204" s="98">
        <v>0.23063525105627578</v>
      </c>
      <c r="AB204" s="98">
        <v>0.2364559675675908</v>
      </c>
      <c r="AC204" s="98">
        <v>0.21672879392143243</v>
      </c>
      <c r="AD204" s="98">
        <v>0.2320624213162093</v>
      </c>
      <c r="AE204" s="98">
        <v>0.25048828686969121</v>
      </c>
      <c r="AF204" s="98">
        <v>0.22848313217016922</v>
      </c>
      <c r="AG204" s="98">
        <v>0.25932921574151641</v>
      </c>
      <c r="AH204" s="98">
        <v>0.22114290534080736</v>
      </c>
      <c r="AI204" s="98">
        <v>0.25152005775644071</v>
      </c>
      <c r="AJ204" s="98">
        <v>0.24402485761253573</v>
      </c>
      <c r="AK204" s="98">
        <v>0.23517179752718184</v>
      </c>
      <c r="AM204" s="175">
        <f>AK204-V204</f>
        <v>9.4919564844203608E-4</v>
      </c>
    </row>
    <row r="205" spans="1:39">
      <c r="S205" s="10" t="s">
        <v>323</v>
      </c>
      <c r="T205" s="98">
        <v>0.13213709829738554</v>
      </c>
      <c r="U205" s="98">
        <v>0.11023491383372905</v>
      </c>
      <c r="V205" s="98">
        <v>0.11874318796371321</v>
      </c>
      <c r="W205" s="98">
        <v>0.13107202221110081</v>
      </c>
      <c r="X205" s="98">
        <v>0.10260120156318428</v>
      </c>
      <c r="Y205" s="98">
        <v>0.12581805203327368</v>
      </c>
      <c r="Z205" s="98">
        <v>0.12896550109260993</v>
      </c>
      <c r="AA205" s="98">
        <v>0.12839458517344082</v>
      </c>
      <c r="AB205" s="98">
        <v>0.14159539217106659</v>
      </c>
      <c r="AC205" s="98">
        <v>0.14570302215564865</v>
      </c>
      <c r="AD205" s="98">
        <v>0.12787865112950558</v>
      </c>
      <c r="AE205" s="98">
        <v>0.13156097707068939</v>
      </c>
      <c r="AF205" s="98">
        <v>0.1356361651972883</v>
      </c>
      <c r="AG205" s="98">
        <v>0.16230393746463706</v>
      </c>
      <c r="AH205" s="98">
        <v>0.15276973364195945</v>
      </c>
      <c r="AI205" s="98">
        <v>0.12436732451674971</v>
      </c>
      <c r="AJ205" s="98">
        <v>0.15881450829095675</v>
      </c>
      <c r="AK205" s="98">
        <v>0.13302740218341202</v>
      </c>
      <c r="AM205" s="175">
        <f t="shared" ref="AM205:AM206" si="10">AK205-V205</f>
        <v>1.4284214219698818E-2</v>
      </c>
    </row>
    <row r="206" spans="1:39">
      <c r="S206" s="10" t="s">
        <v>324</v>
      </c>
      <c r="T206" s="98">
        <v>-7.307915091485967E-2</v>
      </c>
      <c r="U206" s="98">
        <v>-8.2934804181755195E-2</v>
      </c>
      <c r="V206" s="98">
        <v>-6.6709944849087779E-2</v>
      </c>
      <c r="W206" s="98">
        <v>-6.8966937332435307E-2</v>
      </c>
      <c r="X206" s="98">
        <v>-7.5077802628621543E-2</v>
      </c>
      <c r="Y206" s="98">
        <v>-6.656708373427575E-2</v>
      </c>
      <c r="Z206" s="98">
        <v>-7.5381967797554267E-2</v>
      </c>
      <c r="AA206" s="98">
        <v>-6.0135471243919152E-2</v>
      </c>
      <c r="AB206" s="98">
        <v>-5.556484550742348E-2</v>
      </c>
      <c r="AC206" s="98">
        <v>-6.9150479131292908E-2</v>
      </c>
      <c r="AD206" s="98">
        <v>-6.186860519577652E-2</v>
      </c>
      <c r="AE206" s="98">
        <v>-7.205490100105022E-2</v>
      </c>
      <c r="AF206" s="98">
        <v>-8.2546388145099209E-2</v>
      </c>
      <c r="AG206" s="98">
        <v>-3.4506414260109489E-2</v>
      </c>
      <c r="AH206" s="98">
        <v>-4.7212928484489533E-2</v>
      </c>
      <c r="AI206" s="98">
        <v>-8.3327810043268821E-2</v>
      </c>
      <c r="AJ206" s="98">
        <v>-5.6645800612881131E-2</v>
      </c>
      <c r="AK206" s="98">
        <v>-9.4849746495772935E-2</v>
      </c>
      <c r="AM206" s="175">
        <f t="shared" si="10"/>
        <v>-2.8139801646685156E-2</v>
      </c>
    </row>
    <row r="233" spans="1:39">
      <c r="A233" s="2" t="s">
        <v>332</v>
      </c>
      <c r="B233" s="13" t="s">
        <v>336</v>
      </c>
    </row>
    <row r="234" spans="1:39">
      <c r="B234" s="174" t="s">
        <v>337</v>
      </c>
    </row>
    <row r="235" spans="1:39">
      <c r="S235" s="2" t="s">
        <v>335</v>
      </c>
    </row>
    <row r="237" spans="1:39">
      <c r="S237" s="177" t="s">
        <v>41</v>
      </c>
    </row>
    <row r="238" spans="1:39">
      <c r="S238" s="1" t="s">
        <v>28</v>
      </c>
    </row>
    <row r="239" spans="1:39">
      <c r="S239" s="16" t="s">
        <v>320</v>
      </c>
    </row>
    <row r="240" spans="1:39">
      <c r="S240" s="4"/>
      <c r="T240" s="5">
        <v>1998</v>
      </c>
      <c r="U240" s="5">
        <v>1999</v>
      </c>
      <c r="V240" s="5">
        <v>2000</v>
      </c>
      <c r="W240" s="5">
        <v>2001</v>
      </c>
      <c r="X240" s="5">
        <v>2002</v>
      </c>
      <c r="Y240" s="5">
        <v>2003</v>
      </c>
      <c r="Z240" s="5">
        <v>2004</v>
      </c>
      <c r="AA240" s="5">
        <v>2005</v>
      </c>
      <c r="AB240" s="5">
        <v>2006</v>
      </c>
      <c r="AC240" s="5">
        <v>2007</v>
      </c>
      <c r="AD240" s="5">
        <v>2008</v>
      </c>
      <c r="AE240" s="5">
        <v>2009</v>
      </c>
      <c r="AF240" s="5">
        <v>2010</v>
      </c>
      <c r="AG240" s="5">
        <v>2011</v>
      </c>
      <c r="AH240" s="5">
        <v>2012</v>
      </c>
      <c r="AI240" s="5">
        <v>2013</v>
      </c>
      <c r="AJ240" s="5">
        <v>2014</v>
      </c>
      <c r="AK240" s="5">
        <v>2015</v>
      </c>
      <c r="AM240" s="6" t="s">
        <v>330</v>
      </c>
    </row>
    <row r="241" spans="19:39">
      <c r="S241" s="16" t="s">
        <v>322</v>
      </c>
      <c r="T241" s="98">
        <v>0.26182568119287142</v>
      </c>
      <c r="U241" s="98">
        <v>0.21240447857435527</v>
      </c>
      <c r="V241" s="98">
        <v>0.23475772981500623</v>
      </c>
      <c r="W241" s="98">
        <v>0.21384439385563792</v>
      </c>
      <c r="X241" s="98">
        <v>0.21015577522066906</v>
      </c>
      <c r="Y241" s="98">
        <v>0.20187130788790511</v>
      </c>
      <c r="Z241" s="98">
        <v>0.20584962865143347</v>
      </c>
      <c r="AA241" s="98">
        <v>0.19841657235022067</v>
      </c>
      <c r="AB241" s="98">
        <v>0.23865962862510576</v>
      </c>
      <c r="AC241" s="98">
        <v>0.23264345922345353</v>
      </c>
      <c r="AD241" s="98">
        <v>0.21422203860285807</v>
      </c>
      <c r="AE241" s="98">
        <v>0.21106562564057962</v>
      </c>
      <c r="AF241" s="98">
        <v>0.20819027046904293</v>
      </c>
      <c r="AG241" s="98">
        <v>0.25949820531845147</v>
      </c>
      <c r="AH241" s="98">
        <v>0.26916325256732809</v>
      </c>
      <c r="AI241" s="98">
        <v>0.27399727780332817</v>
      </c>
      <c r="AJ241" s="98">
        <v>0.26870936428456094</v>
      </c>
      <c r="AK241" s="98">
        <v>0.31923617523841141</v>
      </c>
      <c r="AM241" s="175">
        <f>AK241-V241</f>
        <v>8.4478445423405185E-2</v>
      </c>
    </row>
    <row r="242" spans="19:39">
      <c r="S242" s="10" t="s">
        <v>323</v>
      </c>
      <c r="T242" s="98">
        <v>7.2723428167314813E-3</v>
      </c>
      <c r="U242" s="98">
        <v>8.7077591641718369E-2</v>
      </c>
      <c r="V242" s="98">
        <v>9.1597515831099777E-2</v>
      </c>
      <c r="W242" s="98">
        <v>0.21061421483176443</v>
      </c>
      <c r="X242" s="98">
        <v>0.20656669601545152</v>
      </c>
      <c r="Y242" s="98">
        <v>0.204649083081234</v>
      </c>
      <c r="Z242" s="98">
        <v>0.21744850208040431</v>
      </c>
      <c r="AA242" s="98">
        <v>0.212248722415601</v>
      </c>
      <c r="AB242" s="98">
        <v>0.20956936496390829</v>
      </c>
      <c r="AC242" s="98">
        <v>0.23818272061011631</v>
      </c>
      <c r="AD242" s="98">
        <v>0.25700942154689876</v>
      </c>
      <c r="AE242" s="98">
        <v>0.24522876050321249</v>
      </c>
      <c r="AF242" s="98">
        <v>0.26264045662078639</v>
      </c>
      <c r="AG242" s="98">
        <v>0.22031314365957239</v>
      </c>
      <c r="AH242" s="98">
        <v>0.24987525694494955</v>
      </c>
      <c r="AI242" s="98">
        <v>0.21221231709576185</v>
      </c>
      <c r="AJ242" s="98">
        <v>0.21960243719643743</v>
      </c>
      <c r="AK242" s="98">
        <v>0.19418585997184745</v>
      </c>
      <c r="AM242" s="175">
        <f t="shared" ref="AM242:AM243" si="11">AK242-V242</f>
        <v>0.10258834414074768</v>
      </c>
    </row>
    <row r="243" spans="19:39">
      <c r="S243" s="10" t="s">
        <v>324</v>
      </c>
      <c r="T243" s="98">
        <v>-1.6316972885832649E-2</v>
      </c>
      <c r="U243" s="98">
        <v>-6.5904811885481002E-2</v>
      </c>
      <c r="V243" s="98">
        <v>-5.9061937739521904E-2</v>
      </c>
      <c r="W243" s="98">
        <v>-6.7939237199574509E-2</v>
      </c>
      <c r="X243" s="98">
        <v>-6.4559182267321991E-2</v>
      </c>
      <c r="Y243" s="98">
        <v>-0.11297162603570328</v>
      </c>
      <c r="Z243" s="98">
        <v>-0.11070922442499467</v>
      </c>
      <c r="AA243" s="98">
        <v>-0.12512591843747684</v>
      </c>
      <c r="AB243" s="98">
        <v>-0.10013986311412601</v>
      </c>
      <c r="AC243" s="98">
        <v>-0.10194096477478866</v>
      </c>
      <c r="AD243" s="98">
        <v>-9.8210442519876956E-2</v>
      </c>
      <c r="AE243" s="98">
        <v>-0.13421300524527777</v>
      </c>
      <c r="AF243" s="98">
        <v>-0.11434838908890066</v>
      </c>
      <c r="AG243" s="98">
        <v>-0.10159515006301574</v>
      </c>
      <c r="AH243" s="98">
        <v>-6.1887182641325686E-2</v>
      </c>
      <c r="AI243" s="98">
        <v>-9.4739568602416252E-2</v>
      </c>
      <c r="AJ243" s="98">
        <v>-0.13078411263521927</v>
      </c>
      <c r="AK243" s="98">
        <v>-8.3095009623209953E-2</v>
      </c>
      <c r="AM243" s="175">
        <f t="shared" si="11"/>
        <v>-2.4033071883688049E-2</v>
      </c>
    </row>
    <row r="270" spans="1:19">
      <c r="A270" s="2" t="s">
        <v>338</v>
      </c>
    </row>
    <row r="271" spans="1:19">
      <c r="B271" s="13" t="s">
        <v>339</v>
      </c>
    </row>
    <row r="272" spans="1:19">
      <c r="S272" s="2" t="s">
        <v>359</v>
      </c>
    </row>
    <row r="273" spans="18:37">
      <c r="AJ273" s="6" t="s">
        <v>131</v>
      </c>
    </row>
    <row r="274" spans="18:37">
      <c r="S274" t="s">
        <v>360</v>
      </c>
      <c r="AJ274" s="23" t="s">
        <v>355</v>
      </c>
    </row>
    <row r="275" spans="18:37">
      <c r="S275" s="21"/>
      <c r="T275" t="s">
        <v>505</v>
      </c>
      <c r="U275" t="s">
        <v>340</v>
      </c>
      <c r="V275" t="s">
        <v>341</v>
      </c>
      <c r="W275" t="s">
        <v>342</v>
      </c>
      <c r="X275" t="s">
        <v>343</v>
      </c>
      <c r="Y275" t="s">
        <v>344</v>
      </c>
      <c r="Z275" t="s">
        <v>345</v>
      </c>
      <c r="AA275" t="s">
        <v>346</v>
      </c>
      <c r="AB275" t="s">
        <v>347</v>
      </c>
      <c r="AC275" t="s">
        <v>348</v>
      </c>
      <c r="AD275" t="s">
        <v>349</v>
      </c>
      <c r="AE275" t="s">
        <v>350</v>
      </c>
      <c r="AF275" t="s">
        <v>351</v>
      </c>
      <c r="AG275" t="s">
        <v>352</v>
      </c>
      <c r="AH275" t="s">
        <v>353</v>
      </c>
      <c r="AI275" t="s">
        <v>354</v>
      </c>
      <c r="AK275" s="6" t="s">
        <v>131</v>
      </c>
    </row>
    <row r="276" spans="18:37">
      <c r="S276" s="4"/>
      <c r="T276" s="5">
        <v>1999</v>
      </c>
      <c r="U276" s="5">
        <v>2000</v>
      </c>
      <c r="V276" s="5">
        <v>2001</v>
      </c>
      <c r="W276" s="5">
        <v>2002</v>
      </c>
      <c r="X276" s="5">
        <v>2003</v>
      </c>
      <c r="Y276" s="5">
        <v>2004</v>
      </c>
      <c r="Z276" s="5">
        <v>2005</v>
      </c>
      <c r="AA276" s="5">
        <v>2006</v>
      </c>
      <c r="AB276" s="5">
        <v>2007</v>
      </c>
      <c r="AC276" s="5">
        <v>2008</v>
      </c>
      <c r="AD276" s="5">
        <v>2009</v>
      </c>
      <c r="AE276" s="5">
        <v>2010</v>
      </c>
      <c r="AF276" s="5">
        <v>2011</v>
      </c>
      <c r="AG276" s="5">
        <v>2012</v>
      </c>
      <c r="AH276" s="5">
        <v>2013</v>
      </c>
      <c r="AI276" s="5">
        <v>2014</v>
      </c>
      <c r="AK276" s="23" t="s">
        <v>355</v>
      </c>
    </row>
    <row r="277" spans="18:37">
      <c r="R277" s="21" t="s">
        <v>356</v>
      </c>
      <c r="S277" t="s">
        <v>17</v>
      </c>
      <c r="T277" s="8">
        <v>0.5502881939747698</v>
      </c>
      <c r="U277" s="8">
        <v>0.55366396786466221</v>
      </c>
      <c r="V277" s="8">
        <v>0.56586700584306271</v>
      </c>
      <c r="W277" s="8">
        <v>0.56118516200626845</v>
      </c>
      <c r="X277" s="8">
        <v>0.55428354632829513</v>
      </c>
      <c r="Y277" s="8">
        <v>0.54450126711632496</v>
      </c>
      <c r="Z277" s="8">
        <v>0.54558951530314792</v>
      </c>
      <c r="AA277" s="8">
        <v>0.53522558588086144</v>
      </c>
      <c r="AB277" s="8">
        <v>0.53350896463929554</v>
      </c>
      <c r="AC277" s="8">
        <v>0.55317423367917629</v>
      </c>
      <c r="AD277" s="8">
        <v>0.57071464790808424</v>
      </c>
      <c r="AE277" s="8">
        <v>0.57963037420947117</v>
      </c>
      <c r="AF277" s="8">
        <v>0.58057254248147494</v>
      </c>
      <c r="AG277" s="8">
        <v>0.57996236095132681</v>
      </c>
      <c r="AH277" s="8">
        <v>0.59280376774179422</v>
      </c>
      <c r="AI277" s="8">
        <v>0.59484179684233918</v>
      </c>
      <c r="AK277" s="9">
        <f>AI277-U277</f>
        <v>4.1177828977676967E-2</v>
      </c>
    </row>
    <row r="278" spans="18:37">
      <c r="R278" s="21" t="s">
        <v>357</v>
      </c>
      <c r="S278" t="s">
        <v>358</v>
      </c>
      <c r="T278" s="8">
        <v>0.49907640984840379</v>
      </c>
      <c r="U278" s="8">
        <v>0.50733086052909182</v>
      </c>
      <c r="V278" s="8">
        <v>0.51191273494014344</v>
      </c>
      <c r="W278" s="8">
        <v>0.5114447093538127</v>
      </c>
      <c r="X278" s="8">
        <v>0.5196119834056987</v>
      </c>
      <c r="Y278" s="8">
        <v>0.50437654827144529</v>
      </c>
      <c r="Z278" s="8">
        <v>0.50190593439504771</v>
      </c>
      <c r="AA278" s="8">
        <v>0.49751269774905954</v>
      </c>
      <c r="AB278" s="8">
        <v>0.50320832768559431</v>
      </c>
      <c r="AC278" s="8">
        <v>0.51595489308543252</v>
      </c>
      <c r="AD278" s="8">
        <v>0.53737883269319764</v>
      </c>
      <c r="AE278" s="8">
        <v>0.54839785127939289</v>
      </c>
      <c r="AF278" s="8">
        <v>0.55732305983787545</v>
      </c>
      <c r="AG278" s="8">
        <v>0.5623688808038958</v>
      </c>
      <c r="AH278" s="8">
        <v>0.57826139989642134</v>
      </c>
      <c r="AI278" s="8">
        <v>0.58298428831648941</v>
      </c>
      <c r="AK278" s="9">
        <f>AI278-U278</f>
        <v>7.5653427787397587E-2</v>
      </c>
    </row>
    <row r="307" spans="1:37">
      <c r="A307" s="2" t="s">
        <v>361</v>
      </c>
    </row>
    <row r="308" spans="1:37">
      <c r="B308" s="13" t="s">
        <v>365</v>
      </c>
    </row>
    <row r="309" spans="1:37">
      <c r="B309" s="181" t="s">
        <v>366</v>
      </c>
      <c r="S309" s="1" t="s">
        <v>364</v>
      </c>
    </row>
    <row r="310" spans="1:37">
      <c r="S310" s="180" t="s">
        <v>111</v>
      </c>
    </row>
    <row r="311" spans="1:37">
      <c r="S311" t="s">
        <v>360</v>
      </c>
      <c r="T311" t="s">
        <v>505</v>
      </c>
      <c r="U311" t="s">
        <v>340</v>
      </c>
      <c r="V311" t="s">
        <v>341</v>
      </c>
      <c r="W311" t="s">
        <v>342</v>
      </c>
      <c r="X311" t="s">
        <v>343</v>
      </c>
      <c r="Y311" t="s">
        <v>344</v>
      </c>
      <c r="Z311" t="s">
        <v>345</v>
      </c>
      <c r="AA311" t="s">
        <v>346</v>
      </c>
      <c r="AB311" t="s">
        <v>347</v>
      </c>
      <c r="AC311" t="s">
        <v>348</v>
      </c>
      <c r="AD311" t="s">
        <v>349</v>
      </c>
      <c r="AE311" t="s">
        <v>350</v>
      </c>
      <c r="AF311" t="s">
        <v>351</v>
      </c>
      <c r="AG311" t="s">
        <v>352</v>
      </c>
      <c r="AH311" t="s">
        <v>353</v>
      </c>
      <c r="AI311" t="s">
        <v>354</v>
      </c>
      <c r="AK311" s="179" t="s">
        <v>362</v>
      </c>
    </row>
    <row r="312" spans="1:37">
      <c r="S312" s="4"/>
      <c r="T312" s="5">
        <v>1999</v>
      </c>
      <c r="U312" s="5">
        <v>2000</v>
      </c>
      <c r="V312" s="5">
        <v>2001</v>
      </c>
      <c r="W312" s="5">
        <v>2002</v>
      </c>
      <c r="X312" s="5">
        <v>2003</v>
      </c>
      <c r="Y312" s="5">
        <v>2004</v>
      </c>
      <c r="Z312" s="5">
        <v>2005</v>
      </c>
      <c r="AA312" s="5">
        <v>2006</v>
      </c>
      <c r="AB312" s="5">
        <v>2007</v>
      </c>
      <c r="AC312" s="5">
        <v>2008</v>
      </c>
      <c r="AD312" s="5">
        <v>2009</v>
      </c>
      <c r="AE312" s="5">
        <v>2010</v>
      </c>
      <c r="AF312" s="5">
        <v>2011</v>
      </c>
      <c r="AG312" s="5">
        <v>2012</v>
      </c>
      <c r="AH312" s="5">
        <v>2013</v>
      </c>
      <c r="AI312" s="5">
        <v>2014</v>
      </c>
      <c r="AK312" s="23" t="s">
        <v>363</v>
      </c>
    </row>
    <row r="313" spans="1:37">
      <c r="S313" s="16" t="s">
        <v>17</v>
      </c>
      <c r="T313" s="8">
        <v>0.53801929201873433</v>
      </c>
      <c r="U313" s="8">
        <v>0.53318578253482141</v>
      </c>
      <c r="V313" s="8">
        <v>0.54625081912511286</v>
      </c>
      <c r="W313" s="8">
        <v>0.53665199828490917</v>
      </c>
      <c r="X313" s="8">
        <v>0.53352310992766183</v>
      </c>
      <c r="Y313" s="8">
        <v>0.52447907789504189</v>
      </c>
      <c r="Z313" s="8">
        <v>0.52504042069534418</v>
      </c>
      <c r="AA313" s="8">
        <v>0.51650842022467591</v>
      </c>
      <c r="AB313" s="8">
        <v>0.51509835024600714</v>
      </c>
      <c r="AC313" s="8">
        <v>0.53167671176177811</v>
      </c>
      <c r="AD313" s="8">
        <v>0.54287593549530744</v>
      </c>
      <c r="AE313" s="8">
        <v>0.54703345994992314</v>
      </c>
      <c r="AF313" s="8">
        <v>0.54657685048801319</v>
      </c>
      <c r="AG313" s="8">
        <v>0.54477209797998638</v>
      </c>
      <c r="AH313" s="8">
        <v>0.55360969575936569</v>
      </c>
      <c r="AI313" s="8">
        <v>0.53518440496227515</v>
      </c>
      <c r="AJ313" s="8"/>
      <c r="AK313" s="160">
        <f>AI313-U313</f>
        <v>1.9986224274537445E-3</v>
      </c>
    </row>
    <row r="314" spans="1:37">
      <c r="S314" s="16" t="s">
        <v>358</v>
      </c>
      <c r="T314" s="8">
        <v>0.4700317506313138</v>
      </c>
      <c r="U314" s="8">
        <v>0.46948387192686786</v>
      </c>
      <c r="V314" s="8">
        <v>0.46851762809768066</v>
      </c>
      <c r="W314" s="8">
        <v>0.46523427703132447</v>
      </c>
      <c r="X314" s="8">
        <v>0.47754840456429926</v>
      </c>
      <c r="Y314" s="8">
        <v>0.46846865129087428</v>
      </c>
      <c r="Z314" s="8">
        <v>0.46544162880781553</v>
      </c>
      <c r="AA314" s="8">
        <v>0.46051475747323711</v>
      </c>
      <c r="AB314" s="8">
        <v>0.46862178141839167</v>
      </c>
      <c r="AC314" s="8">
        <v>0.47571978417138416</v>
      </c>
      <c r="AD314" s="8">
        <v>0.4926364042769793</v>
      </c>
      <c r="AE314" s="8">
        <v>0.49392524745156513</v>
      </c>
      <c r="AF314" s="8">
        <v>0.49363008998571312</v>
      </c>
      <c r="AG314" s="8">
        <v>0.49707907308685745</v>
      </c>
      <c r="AH314" s="8">
        <v>0.51144526214395514</v>
      </c>
      <c r="AI314" s="8">
        <v>0.50420038099930675</v>
      </c>
      <c r="AJ314" s="8"/>
      <c r="AK314" s="160">
        <f>AI314-U314</f>
        <v>3.4716509072438895E-2</v>
      </c>
    </row>
    <row r="345" spans="1:37">
      <c r="A345" s="2" t="s">
        <v>367</v>
      </c>
    </row>
    <row r="346" spans="1:37">
      <c r="B346" s="181" t="s">
        <v>368</v>
      </c>
    </row>
    <row r="347" spans="1:37">
      <c r="S347" s="16" t="s">
        <v>371</v>
      </c>
    </row>
    <row r="348" spans="1:37">
      <c r="S348" s="2" t="s">
        <v>369</v>
      </c>
    </row>
    <row r="349" spans="1:37">
      <c r="T349" t="s">
        <v>505</v>
      </c>
      <c r="U349" t="s">
        <v>340</v>
      </c>
      <c r="V349" t="s">
        <v>341</v>
      </c>
      <c r="W349" t="s">
        <v>342</v>
      </c>
      <c r="X349" t="s">
        <v>343</v>
      </c>
      <c r="Y349" t="s">
        <v>344</v>
      </c>
      <c r="Z349" t="s">
        <v>345</v>
      </c>
      <c r="AA349" t="s">
        <v>346</v>
      </c>
      <c r="AB349" t="s">
        <v>347</v>
      </c>
      <c r="AC349" t="s">
        <v>348</v>
      </c>
      <c r="AD349" t="s">
        <v>349</v>
      </c>
      <c r="AE349" t="s">
        <v>350</v>
      </c>
      <c r="AF349" t="s">
        <v>351</v>
      </c>
      <c r="AG349" t="s">
        <v>352</v>
      </c>
      <c r="AH349" t="s">
        <v>353</v>
      </c>
      <c r="AI349" t="s">
        <v>354</v>
      </c>
      <c r="AK349" s="179" t="s">
        <v>362</v>
      </c>
    </row>
    <row r="350" spans="1:37">
      <c r="S350" s="4"/>
      <c r="T350" s="5">
        <v>1999</v>
      </c>
      <c r="U350" s="5">
        <v>2000</v>
      </c>
      <c r="V350" s="5">
        <v>2001</v>
      </c>
      <c r="W350" s="5">
        <v>2002</v>
      </c>
      <c r="X350" s="5">
        <v>2003</v>
      </c>
      <c r="Y350" s="5">
        <v>2004</v>
      </c>
      <c r="Z350" s="5">
        <v>2005</v>
      </c>
      <c r="AA350" s="5">
        <v>2006</v>
      </c>
      <c r="AB350" s="5">
        <v>2007</v>
      </c>
      <c r="AC350" s="5">
        <v>2008</v>
      </c>
      <c r="AD350" s="5">
        <v>2009</v>
      </c>
      <c r="AE350" s="5">
        <v>2010</v>
      </c>
      <c r="AF350" s="5">
        <v>2011</v>
      </c>
      <c r="AG350" s="5">
        <v>2012</v>
      </c>
      <c r="AH350" s="5">
        <v>2013</v>
      </c>
      <c r="AI350" s="5">
        <v>2014</v>
      </c>
      <c r="AK350" s="23" t="s">
        <v>370</v>
      </c>
    </row>
    <row r="351" spans="1:37">
      <c r="S351" s="16" t="s">
        <v>17</v>
      </c>
      <c r="T351" s="8">
        <v>0.5048737196462405</v>
      </c>
      <c r="U351" s="8">
        <v>0.53949649391773935</v>
      </c>
      <c r="V351" s="8">
        <v>0.56687812748279998</v>
      </c>
      <c r="W351" s="8">
        <v>0.53954376701124829</v>
      </c>
      <c r="X351" s="8">
        <v>0.56726131866287155</v>
      </c>
      <c r="Y351" s="8">
        <v>0.56938177357774078</v>
      </c>
      <c r="Z351" s="8">
        <v>0.54770971585607886</v>
      </c>
      <c r="AA351" s="8">
        <v>0.53297510452204144</v>
      </c>
      <c r="AB351" s="8">
        <v>0.50883482947651093</v>
      </c>
      <c r="AC351" s="8">
        <v>0.50669471656843801</v>
      </c>
      <c r="AD351" s="8">
        <v>0.54307443341797779</v>
      </c>
      <c r="AE351" s="8">
        <v>0.53636951234283248</v>
      </c>
      <c r="AF351" s="8">
        <v>0.51984009848171298</v>
      </c>
      <c r="AG351" s="8">
        <v>0.51447297955386351</v>
      </c>
      <c r="AH351" s="8">
        <v>0.5113131086227688</v>
      </c>
      <c r="AI351" s="8">
        <v>0.53380992312034248</v>
      </c>
      <c r="AJ351" s="8"/>
      <c r="AK351" s="160">
        <f>AI351-U351</f>
        <v>-5.6865707973968727E-3</v>
      </c>
    </row>
    <row r="352" spans="1:37">
      <c r="S352" s="16" t="s">
        <v>358</v>
      </c>
      <c r="T352" s="8">
        <v>0.45330186334005124</v>
      </c>
      <c r="U352" s="8">
        <v>0.50803905377613257</v>
      </c>
      <c r="V352" s="8">
        <v>0.52492036992233426</v>
      </c>
      <c r="W352" s="8">
        <v>0.50691909061573692</v>
      </c>
      <c r="X352" s="8">
        <v>0.53057102233575548</v>
      </c>
      <c r="Y352" s="8">
        <v>0.51630742701541754</v>
      </c>
      <c r="Z352" s="8">
        <v>0.51335379085841581</v>
      </c>
      <c r="AA352" s="8">
        <v>0.51165169161712432</v>
      </c>
      <c r="AB352" s="8">
        <v>0.49292504414787613</v>
      </c>
      <c r="AC352" s="8">
        <v>0.49442735695237122</v>
      </c>
      <c r="AD352" s="8">
        <v>0.5118966183010828</v>
      </c>
      <c r="AE352" s="8">
        <v>0.49703493716795372</v>
      </c>
      <c r="AF352" s="8">
        <v>0.48894208271416711</v>
      </c>
      <c r="AG352" s="8">
        <v>0.48340481864790164</v>
      </c>
      <c r="AH352" s="8">
        <v>0.49151274145524604</v>
      </c>
      <c r="AI352" s="8">
        <v>0.51597085603871073</v>
      </c>
      <c r="AJ352" s="8"/>
      <c r="AK352" s="160">
        <f>AI352-U352</f>
        <v>7.9318022625781692E-3</v>
      </c>
    </row>
    <row r="382" spans="1:19">
      <c r="A382" s="2" t="s">
        <v>372</v>
      </c>
    </row>
    <row r="383" spans="1:19">
      <c r="B383" s="181" t="s">
        <v>374</v>
      </c>
    </row>
    <row r="384" spans="1:19">
      <c r="S384" s="16" t="s">
        <v>373</v>
      </c>
    </row>
    <row r="385" spans="19:37">
      <c r="S385" s="2" t="s">
        <v>41</v>
      </c>
    </row>
    <row r="386" spans="19:37">
      <c r="T386" t="s">
        <v>505</v>
      </c>
      <c r="U386" t="s">
        <v>340</v>
      </c>
      <c r="V386" t="s">
        <v>341</v>
      </c>
      <c r="W386" t="s">
        <v>342</v>
      </c>
      <c r="X386" t="s">
        <v>343</v>
      </c>
      <c r="Y386" t="s">
        <v>344</v>
      </c>
      <c r="Z386" t="s">
        <v>345</v>
      </c>
      <c r="AA386" t="s">
        <v>346</v>
      </c>
      <c r="AB386" t="s">
        <v>347</v>
      </c>
      <c r="AC386" t="s">
        <v>348</v>
      </c>
      <c r="AD386" t="s">
        <v>349</v>
      </c>
      <c r="AE386" t="s">
        <v>350</v>
      </c>
      <c r="AF386" t="s">
        <v>351</v>
      </c>
      <c r="AG386" t="s">
        <v>352</v>
      </c>
      <c r="AH386" t="s">
        <v>353</v>
      </c>
      <c r="AI386" t="s">
        <v>354</v>
      </c>
      <c r="AK386" s="179" t="s">
        <v>362</v>
      </c>
    </row>
    <row r="387" spans="19:37">
      <c r="S387" s="4"/>
      <c r="T387" s="5">
        <v>1999</v>
      </c>
      <c r="U387" s="5">
        <v>2000</v>
      </c>
      <c r="V387" s="5">
        <v>2001</v>
      </c>
      <c r="W387" s="5">
        <v>2002</v>
      </c>
      <c r="X387" s="5">
        <v>2003</v>
      </c>
      <c r="Y387" s="5">
        <v>2004</v>
      </c>
      <c r="Z387" s="5">
        <v>2005</v>
      </c>
      <c r="AA387" s="5">
        <v>2006</v>
      </c>
      <c r="AB387" s="5">
        <v>2007</v>
      </c>
      <c r="AC387" s="5">
        <v>2008</v>
      </c>
      <c r="AD387" s="5">
        <v>2009</v>
      </c>
      <c r="AE387" s="5">
        <v>2010</v>
      </c>
      <c r="AF387" s="5">
        <v>2011</v>
      </c>
      <c r="AG387" s="5">
        <v>2012</v>
      </c>
      <c r="AH387" s="5">
        <v>2013</v>
      </c>
      <c r="AI387" s="5">
        <v>2014</v>
      </c>
      <c r="AK387" s="23" t="s">
        <v>370</v>
      </c>
    </row>
    <row r="388" spans="19:37">
      <c r="S388" s="16" t="s">
        <v>17</v>
      </c>
      <c r="T388" s="8">
        <v>0.52537843092886038</v>
      </c>
      <c r="U388" s="8">
        <v>0.54735894845341482</v>
      </c>
      <c r="V388" s="8">
        <v>0.56441863240443657</v>
      </c>
      <c r="W388" s="8">
        <v>0.59381876376989218</v>
      </c>
      <c r="X388" s="8">
        <v>0.55986930233038879</v>
      </c>
      <c r="Y388" s="8">
        <v>0.56250268130412096</v>
      </c>
      <c r="Z388" s="8">
        <v>0.59504720766812647</v>
      </c>
      <c r="AA388" s="8">
        <v>0.57951895335619308</v>
      </c>
      <c r="AB388" s="8">
        <v>0.59282010700577104</v>
      </c>
      <c r="AC388" s="8">
        <v>0.62835767364579931</v>
      </c>
      <c r="AD388" s="8">
        <v>0.66011586819602774</v>
      </c>
      <c r="AE388" s="8">
        <v>0.64617982212812719</v>
      </c>
      <c r="AF388" s="8">
        <v>0.62816987384128442</v>
      </c>
      <c r="AG388" s="8">
        <v>0.62281765547491696</v>
      </c>
      <c r="AH388" s="8">
        <v>0.65002728993639103</v>
      </c>
      <c r="AI388" s="8">
        <v>0.6756645949578014</v>
      </c>
      <c r="AJ388" s="8"/>
      <c r="AK388" s="160">
        <f>AI388-U388</f>
        <v>0.12830564650438658</v>
      </c>
    </row>
    <row r="389" spans="19:37">
      <c r="S389" s="16" t="s">
        <v>358</v>
      </c>
      <c r="T389" s="8">
        <v>0.49262336518749739</v>
      </c>
      <c r="U389" s="8">
        <v>0.51487601275154904</v>
      </c>
      <c r="V389" s="8">
        <v>0.56256328499440078</v>
      </c>
      <c r="W389" s="8">
        <v>0.58990842110672181</v>
      </c>
      <c r="X389" s="8">
        <v>0.58015070660452372</v>
      </c>
      <c r="Y389" s="8">
        <v>0.5633274892775213</v>
      </c>
      <c r="Z389" s="8">
        <v>0.5880162062071973</v>
      </c>
      <c r="AA389" s="8">
        <v>0.59880466386595932</v>
      </c>
      <c r="AB389" s="8">
        <v>0.61159248320723936</v>
      </c>
      <c r="AC389" s="8">
        <v>0.64637967556695874</v>
      </c>
      <c r="AD389" s="8">
        <v>0.67259418951030348</v>
      </c>
      <c r="AE389" s="8">
        <v>0.67495077374732138</v>
      </c>
      <c r="AF389" s="8">
        <v>0.66726921009108564</v>
      </c>
      <c r="AG389" s="8">
        <v>0.64905542628895341</v>
      </c>
      <c r="AH389" s="8">
        <v>0.66558614231171209</v>
      </c>
      <c r="AI389" s="8">
        <v>0.67765913952247703</v>
      </c>
      <c r="AJ389" s="8"/>
      <c r="AK389" s="160">
        <f>AI389-U389</f>
        <v>0.16278312677092799</v>
      </c>
    </row>
    <row r="419" spans="1:25">
      <c r="A419" s="2" t="s">
        <v>375</v>
      </c>
    </row>
    <row r="420" spans="1:25">
      <c r="B420" s="13" t="s">
        <v>376</v>
      </c>
    </row>
    <row r="421" spans="1:25" ht="15.75">
      <c r="C421" s="183" t="s">
        <v>377</v>
      </c>
    </row>
    <row r="422" spans="1:25">
      <c r="S422" s="2" t="s">
        <v>378</v>
      </c>
    </row>
    <row r="423" spans="1:25">
      <c r="S423" s="2" t="s">
        <v>379</v>
      </c>
    </row>
    <row r="424" spans="1:25">
      <c r="S424" s="2" t="s">
        <v>380</v>
      </c>
    </row>
    <row r="425" spans="1:25">
      <c r="S425" s="4"/>
      <c r="T425" s="5">
        <v>2000</v>
      </c>
      <c r="U425" s="5">
        <v>2003</v>
      </c>
      <c r="V425" s="5">
        <v>2006</v>
      </c>
      <c r="W425" s="5">
        <v>2009</v>
      </c>
      <c r="X425" s="5">
        <v>2012</v>
      </c>
      <c r="Y425" s="5">
        <v>2015</v>
      </c>
    </row>
    <row r="426" spans="1:25">
      <c r="S426" s="21" t="s">
        <v>381</v>
      </c>
      <c r="T426" s="184">
        <v>33.295301819421475</v>
      </c>
      <c r="U426" s="184"/>
      <c r="V426" s="184"/>
      <c r="W426" s="184">
        <v>44.203973075297277</v>
      </c>
      <c r="X426" s="184"/>
      <c r="Y426" s="184"/>
    </row>
    <row r="427" spans="1:25">
      <c r="S427" s="18" t="s">
        <v>227</v>
      </c>
      <c r="T427" s="184"/>
      <c r="U427" s="184">
        <v>35.438975085661276</v>
      </c>
      <c r="V427" s="184"/>
      <c r="W427" s="184"/>
      <c r="X427" s="184">
        <v>37.347886376065532</v>
      </c>
      <c r="Y427" s="184"/>
    </row>
    <row r="428" spans="1:25">
      <c r="S428" s="18" t="s">
        <v>382</v>
      </c>
      <c r="T428" s="184"/>
      <c r="U428" s="184"/>
      <c r="V428" s="184">
        <v>37.424198498950631</v>
      </c>
      <c r="W428" s="184"/>
      <c r="X428" s="184"/>
      <c r="Y428" s="184">
        <v>43.562592322767543</v>
      </c>
    </row>
    <row r="457" spans="1:25">
      <c r="A457" s="2" t="s">
        <v>383</v>
      </c>
    </row>
    <row r="458" spans="1:25" ht="15.75">
      <c r="C458" s="183" t="s">
        <v>384</v>
      </c>
    </row>
    <row r="459" spans="1:25">
      <c r="S459" s="2" t="s">
        <v>385</v>
      </c>
    </row>
    <row r="460" spans="1:25">
      <c r="S460" s="2" t="s">
        <v>379</v>
      </c>
    </row>
    <row r="461" spans="1:25">
      <c r="S461" s="2" t="s">
        <v>309</v>
      </c>
    </row>
    <row r="462" spans="1:25">
      <c r="S462" s="4"/>
      <c r="T462" s="5">
        <v>2000</v>
      </c>
      <c r="U462" s="5">
        <v>2003</v>
      </c>
      <c r="V462" s="5">
        <v>2006</v>
      </c>
      <c r="W462" s="5">
        <v>2009</v>
      </c>
      <c r="X462" s="5">
        <v>2012</v>
      </c>
      <c r="Y462" s="5">
        <v>2015</v>
      </c>
    </row>
    <row r="463" spans="1:25">
      <c r="S463" s="21" t="s">
        <v>381</v>
      </c>
      <c r="T463" s="184">
        <v>28.90613047448489</v>
      </c>
      <c r="U463" s="184"/>
      <c r="V463" s="184"/>
      <c r="W463" s="184">
        <v>36.028271873054038</v>
      </c>
      <c r="X463" s="184"/>
      <c r="Y463" s="184"/>
    </row>
    <row r="464" spans="1:25">
      <c r="S464" s="18" t="s">
        <v>227</v>
      </c>
      <c r="T464" s="184"/>
      <c r="U464" s="184">
        <v>36.782931975891174</v>
      </c>
      <c r="V464" s="184"/>
      <c r="W464" s="184"/>
      <c r="X464" s="184">
        <v>29.898038177486605</v>
      </c>
      <c r="Y464" s="184"/>
    </row>
    <row r="465" spans="19:25">
      <c r="S465" s="18" t="s">
        <v>382</v>
      </c>
      <c r="T465" s="184"/>
      <c r="V465" s="184">
        <v>30.824754039383699</v>
      </c>
      <c r="W465" s="184"/>
      <c r="X465" s="184"/>
      <c r="Y465" s="184">
        <v>35.589203151356401</v>
      </c>
    </row>
    <row r="494" spans="1:19">
      <c r="A494" s="2" t="s">
        <v>386</v>
      </c>
    </row>
    <row r="495" spans="1:19">
      <c r="B495" s="13" t="s">
        <v>388</v>
      </c>
    </row>
    <row r="496" spans="1:19">
      <c r="S496" s="2" t="s">
        <v>387</v>
      </c>
    </row>
    <row r="497" spans="19:25">
      <c r="S497" s="2" t="s">
        <v>379</v>
      </c>
    </row>
    <row r="498" spans="19:25">
      <c r="S498" s="2" t="s">
        <v>183</v>
      </c>
    </row>
    <row r="499" spans="19:25">
      <c r="S499" s="4"/>
      <c r="T499" s="5">
        <v>2000</v>
      </c>
      <c r="U499" s="5">
        <v>2003</v>
      </c>
      <c r="V499" s="5">
        <v>2006</v>
      </c>
      <c r="W499" s="5">
        <v>2009</v>
      </c>
      <c r="X499" s="5">
        <v>2012</v>
      </c>
      <c r="Y499" s="5">
        <v>2015</v>
      </c>
    </row>
    <row r="500" spans="19:25">
      <c r="S500" s="21" t="s">
        <v>381</v>
      </c>
      <c r="T500" s="11">
        <v>9.9464704700440665E-2</v>
      </c>
      <c r="W500" s="11">
        <v>0.13847098477354786</v>
      </c>
    </row>
    <row r="501" spans="19:25">
      <c r="S501" s="18" t="s">
        <v>227</v>
      </c>
      <c r="T501" s="11"/>
      <c r="U501" s="11">
        <v>0.15237318833889729</v>
      </c>
      <c r="X501" s="11">
        <v>0.11063118533775648</v>
      </c>
    </row>
    <row r="502" spans="19:25">
      <c r="S502" s="18" t="s">
        <v>382</v>
      </c>
      <c r="T502" s="202"/>
      <c r="V502" s="11">
        <v>0.1100599405160388</v>
      </c>
      <c r="Y502" s="11">
        <v>0.12248476003862532</v>
      </c>
    </row>
    <row r="531" spans="1:37">
      <c r="A531" s="2" t="s">
        <v>389</v>
      </c>
    </row>
    <row r="532" spans="1:37">
      <c r="B532" s="13" t="s">
        <v>390</v>
      </c>
    </row>
    <row r="533" spans="1:37">
      <c r="S533" s="2" t="s">
        <v>391</v>
      </c>
    </row>
    <row r="534" spans="1:37">
      <c r="S534" s="2" t="s">
        <v>392</v>
      </c>
    </row>
    <row r="536" spans="1:37">
      <c r="S536" s="4"/>
      <c r="T536" s="5">
        <v>1998</v>
      </c>
      <c r="U536" s="5">
        <v>1999</v>
      </c>
      <c r="V536" s="5">
        <v>2000</v>
      </c>
      <c r="W536" s="5">
        <v>2001</v>
      </c>
      <c r="X536" s="5">
        <v>2002</v>
      </c>
      <c r="Y536" s="5">
        <v>2003</v>
      </c>
      <c r="Z536" s="5">
        <v>2004</v>
      </c>
      <c r="AA536" s="5">
        <v>2005</v>
      </c>
      <c r="AB536" s="5">
        <v>2006</v>
      </c>
      <c r="AC536" s="5">
        <v>2007</v>
      </c>
      <c r="AD536" s="5">
        <v>2008</v>
      </c>
      <c r="AE536" s="5">
        <v>2009</v>
      </c>
      <c r="AF536" s="5">
        <v>2010</v>
      </c>
      <c r="AG536" s="5">
        <v>2011</v>
      </c>
      <c r="AH536" s="5">
        <v>2012</v>
      </c>
      <c r="AI536" s="5">
        <v>2013</v>
      </c>
      <c r="AJ536" s="5">
        <v>2014</v>
      </c>
      <c r="AK536" s="5">
        <v>2015</v>
      </c>
    </row>
    <row r="537" spans="1:37">
      <c r="S537" s="21" t="s">
        <v>393</v>
      </c>
      <c r="U537" s="8">
        <v>0.90227863905941108</v>
      </c>
      <c r="V537" s="8">
        <v>0.90239772624194958</v>
      </c>
      <c r="W537" s="8">
        <v>0.90598134436003463</v>
      </c>
      <c r="X537" s="8">
        <v>0.90816748416680748</v>
      </c>
      <c r="Y537" s="8">
        <v>0.91059599598308472</v>
      </c>
      <c r="Z537" s="8">
        <v>0.91904002496143111</v>
      </c>
      <c r="AA537" s="8">
        <v>0.92193924310325981</v>
      </c>
      <c r="AB537" s="8">
        <v>0.92854297460084767</v>
      </c>
      <c r="AC537" s="8">
        <v>0.92636084548362019</v>
      </c>
      <c r="AD537" s="8">
        <v>0.9323678990375589</v>
      </c>
      <c r="AE537" s="8">
        <v>0.93228783380279312</v>
      </c>
      <c r="AF537" s="8">
        <v>0.92445686072969091</v>
      </c>
      <c r="AG537" s="8">
        <v>0.91461284141713928</v>
      </c>
      <c r="AH537" s="8">
        <v>0.90187688515226516</v>
      </c>
      <c r="AI537" s="8">
        <v>0.88926633292667534</v>
      </c>
      <c r="AJ537" s="8">
        <v>0.88209285950960903</v>
      </c>
      <c r="AK537" s="8">
        <v>0.87157361985459603</v>
      </c>
    </row>
    <row r="538" spans="1:37">
      <c r="S538" s="21" t="s">
        <v>394</v>
      </c>
      <c r="U538" s="8">
        <v>4.6301113307668298E-3</v>
      </c>
      <c r="V538" s="8">
        <v>4.5858152168435484E-3</v>
      </c>
      <c r="W538" s="8">
        <v>4.3658044042696412E-3</v>
      </c>
      <c r="X538" s="8">
        <v>4.0593110447088012E-3</v>
      </c>
      <c r="Y538" s="8">
        <v>4.1919643268442342E-3</v>
      </c>
      <c r="Z538" s="8">
        <v>4.3509161191908332E-3</v>
      </c>
      <c r="AA538" s="8">
        <v>4.1704152758275667E-3</v>
      </c>
      <c r="AB538" s="8">
        <v>3.250581599158673E-3</v>
      </c>
      <c r="AC538" s="8">
        <v>3.5348717907612397E-3</v>
      </c>
      <c r="AD538" s="8">
        <v>3.5101754271393702E-3</v>
      </c>
      <c r="AE538" s="8">
        <v>3.8910176702954633E-3</v>
      </c>
      <c r="AF538" s="8">
        <v>4.2168515931792425E-3</v>
      </c>
      <c r="AG538" s="8">
        <v>4.6211068114362999E-3</v>
      </c>
      <c r="AH538" s="8">
        <v>5.5214293587726596E-3</v>
      </c>
      <c r="AI538" s="8">
        <v>5.9210803079382431E-3</v>
      </c>
      <c r="AJ538" s="8">
        <v>5.9538601722995358E-3</v>
      </c>
      <c r="AK538" s="8">
        <v>6.8553530869831262E-3</v>
      </c>
    </row>
    <row r="539" spans="1:37">
      <c r="S539" s="21" t="s">
        <v>395</v>
      </c>
      <c r="U539" s="8">
        <v>9.3330558734783069E-3</v>
      </c>
      <c r="V539" s="8">
        <v>9.2321027222608577E-3</v>
      </c>
      <c r="W539" s="8">
        <v>8.1257813251274166E-3</v>
      </c>
      <c r="X539" s="8">
        <v>8.2125876228599341E-3</v>
      </c>
      <c r="Y539" s="8">
        <v>7.9969781004413081E-3</v>
      </c>
      <c r="Z539" s="8">
        <v>7.4884293366152994E-3</v>
      </c>
      <c r="AA539" s="8">
        <v>6.8778219669898173E-3</v>
      </c>
      <c r="AB539" s="8">
        <v>6.3338538513018263E-3</v>
      </c>
      <c r="AC539" s="8">
        <v>6.9495098471428459E-3</v>
      </c>
      <c r="AD539" s="8">
        <v>8.3019730451179986E-3</v>
      </c>
      <c r="AE539" s="8">
        <v>9.9220950592534326E-3</v>
      </c>
      <c r="AF539" s="8">
        <v>1.1262507796782893E-2</v>
      </c>
      <c r="AG539" s="8">
        <v>1.28113611601608E-2</v>
      </c>
      <c r="AH539" s="8">
        <v>1.5672441954846534E-2</v>
      </c>
      <c r="AI539" s="8">
        <v>1.7374111312102983E-2</v>
      </c>
      <c r="AJ539" s="8">
        <v>1.7954771371769384E-2</v>
      </c>
      <c r="AK539" s="8">
        <v>1.8844442600678274E-2</v>
      </c>
    </row>
    <row r="540" spans="1:37">
      <c r="S540" s="21" t="s">
        <v>396</v>
      </c>
      <c r="U540" s="8">
        <v>2.2443034023514722E-2</v>
      </c>
      <c r="V540" s="8">
        <v>2.2707344359447282E-2</v>
      </c>
      <c r="W540" s="8">
        <v>2.3377247812289642E-2</v>
      </c>
      <c r="X540" s="8">
        <v>2.4355866268252802E-2</v>
      </c>
      <c r="Y540" s="8">
        <v>2.6515326005841108E-2</v>
      </c>
      <c r="Z540" s="8">
        <v>2.578481166253532E-2</v>
      </c>
      <c r="AA540" s="8">
        <v>2.4862737843996195E-2</v>
      </c>
      <c r="AB540" s="8">
        <v>2.3407374358647502E-2</v>
      </c>
      <c r="AC540" s="8">
        <v>2.3613905432160118E-2</v>
      </c>
      <c r="AD540" s="8">
        <v>1.6873331646272274E-2</v>
      </c>
      <c r="AE540" s="8">
        <v>9.4568646856311479E-3</v>
      </c>
      <c r="AF540" s="8">
        <v>9.2858586124801232E-3</v>
      </c>
      <c r="AG540" s="8">
        <v>9.7118382988315745E-3</v>
      </c>
      <c r="AH540" s="8">
        <v>1.070215345765735E-2</v>
      </c>
      <c r="AI540" s="8">
        <v>1.1873711665474738E-2</v>
      </c>
      <c r="AJ540" s="8">
        <v>1.207339297548045E-2</v>
      </c>
      <c r="AK540" s="8">
        <v>1.1605355679779302E-2</v>
      </c>
    </row>
    <row r="541" spans="1:37">
      <c r="S541" s="21" t="s">
        <v>397</v>
      </c>
      <c r="U541" s="8">
        <v>1.0300697117885756E-2</v>
      </c>
      <c r="V541" s="8">
        <v>1.012910833610498E-2</v>
      </c>
      <c r="W541" s="8">
        <v>9.4432156938167137E-3</v>
      </c>
      <c r="X541" s="8">
        <v>9.3589671308564014E-3</v>
      </c>
      <c r="Y541" s="8">
        <v>8.1904533770648883E-3</v>
      </c>
      <c r="Z541" s="8">
        <v>5.4169772400284285E-3</v>
      </c>
      <c r="AA541" s="8">
        <v>4.6496767087351705E-3</v>
      </c>
      <c r="AB541" s="8">
        <v>4.126963893049492E-3</v>
      </c>
      <c r="AC541" s="8">
        <v>4.2081807032871904E-3</v>
      </c>
      <c r="AD541" s="8">
        <v>4.4407800752646921E-3</v>
      </c>
      <c r="AE541" s="8">
        <v>4.4323766505104849E-3</v>
      </c>
      <c r="AF541" s="8">
        <v>5.1480729866729916E-3</v>
      </c>
      <c r="AG541" s="8">
        <v>5.7200285531802987E-3</v>
      </c>
      <c r="AH541" s="8">
        <v>6.3731925084925785E-3</v>
      </c>
      <c r="AI541" s="8">
        <v>6.2260737873879937E-3</v>
      </c>
      <c r="AJ541" s="8">
        <v>6.647614314115308E-3</v>
      </c>
      <c r="AK541" s="8">
        <v>7.0731479656921219E-3</v>
      </c>
    </row>
    <row r="542" spans="1:37">
      <c r="S542" s="21" t="s">
        <v>398</v>
      </c>
      <c r="U542" s="8">
        <v>4.4990115492664656E-2</v>
      </c>
      <c r="V542" s="8">
        <v>4.4668863826484849E-2</v>
      </c>
      <c r="W542" s="8">
        <v>4.2090585633233965E-2</v>
      </c>
      <c r="X542" s="8">
        <v>3.9155437785420306E-2</v>
      </c>
      <c r="Y542" s="8">
        <v>3.5424401838936435E-2</v>
      </c>
      <c r="Z542" s="8">
        <v>3.1765154535526703E-2</v>
      </c>
      <c r="AA542" s="8">
        <v>3.1135176948365886E-2</v>
      </c>
      <c r="AB542" s="8">
        <v>2.8721437904330922E-2</v>
      </c>
      <c r="AC542" s="8">
        <v>2.9505358416762183E-2</v>
      </c>
      <c r="AD542" s="8">
        <v>2.8669153721194114E-2</v>
      </c>
      <c r="AE542" s="8">
        <v>3.2608419823889158E-2</v>
      </c>
      <c r="AF542" s="8">
        <v>3.6343989668713599E-2</v>
      </c>
      <c r="AG542" s="8">
        <v>4.0707066912123828E-2</v>
      </c>
      <c r="AH542" s="8">
        <v>4.5103363963404239E-2</v>
      </c>
      <c r="AI542" s="8">
        <v>4.959824996844895E-2</v>
      </c>
      <c r="AJ542" s="8">
        <v>5.155525182239893E-2</v>
      </c>
      <c r="AK542" s="8">
        <v>5.5039877205173143E-2</v>
      </c>
    </row>
    <row r="543" spans="1:37">
      <c r="S543" s="21" t="s">
        <v>399</v>
      </c>
      <c r="U543" s="8">
        <v>6.0243471022786389E-3</v>
      </c>
      <c r="V543" s="8">
        <v>6.2790392969088579E-3</v>
      </c>
      <c r="W543" s="8">
        <v>6.6160207712280027E-3</v>
      </c>
      <c r="X543" s="8">
        <v>6.6903459810941342E-3</v>
      </c>
      <c r="Y543" s="8">
        <v>7.0848803677872876E-3</v>
      </c>
      <c r="Z543" s="8">
        <v>6.1536861446722943E-3</v>
      </c>
      <c r="AA543" s="8">
        <v>6.3649281528255393E-3</v>
      </c>
      <c r="AB543" s="8">
        <v>5.6168137926638825E-3</v>
      </c>
      <c r="AC543" s="8">
        <v>5.8273283262662619E-3</v>
      </c>
      <c r="AD543" s="8">
        <v>5.836687047452673E-3</v>
      </c>
      <c r="AE543" s="8">
        <v>7.4013923076272402E-3</v>
      </c>
      <c r="AF543" s="8">
        <v>9.2858586124801232E-3</v>
      </c>
      <c r="AG543" s="8">
        <v>1.1815756847127776E-2</v>
      </c>
      <c r="AH543" s="8">
        <v>1.4750533604561442E-2</v>
      </c>
      <c r="AI543" s="8">
        <v>1.9740440031971729E-2</v>
      </c>
      <c r="AJ543" s="8">
        <v>2.3722249834327368E-2</v>
      </c>
      <c r="AK543" s="8">
        <v>2.9008203607098038E-2</v>
      </c>
    </row>
    <row r="568" spans="1:37">
      <c r="A568" s="2" t="s">
        <v>400</v>
      </c>
    </row>
    <row r="569" spans="1:37">
      <c r="B569" s="13" t="s">
        <v>401</v>
      </c>
    </row>
    <row r="570" spans="1:37">
      <c r="S570" s="2" t="s">
        <v>402</v>
      </c>
    </row>
    <row r="573" spans="1:37">
      <c r="S573" s="2" t="s">
        <v>403</v>
      </c>
    </row>
    <row r="575" spans="1:37">
      <c r="S575" s="4"/>
      <c r="T575" s="5">
        <v>1998</v>
      </c>
      <c r="U575" s="5">
        <v>1999</v>
      </c>
      <c r="V575" s="5">
        <v>2000</v>
      </c>
      <c r="W575" s="5">
        <v>2001</v>
      </c>
      <c r="X575" s="5">
        <v>2002</v>
      </c>
      <c r="Y575" s="5">
        <v>2003</v>
      </c>
      <c r="Z575" s="5">
        <v>2004</v>
      </c>
      <c r="AA575" s="5">
        <v>2005</v>
      </c>
      <c r="AB575" s="5">
        <v>2006</v>
      </c>
      <c r="AC575" s="5">
        <v>2007</v>
      </c>
      <c r="AD575" s="5">
        <v>2008</v>
      </c>
      <c r="AE575" s="5">
        <v>2009</v>
      </c>
      <c r="AF575" s="5">
        <v>2010</v>
      </c>
      <c r="AG575" s="5">
        <v>2011</v>
      </c>
      <c r="AH575" s="5">
        <v>2012</v>
      </c>
      <c r="AI575" s="5">
        <v>2013</v>
      </c>
      <c r="AJ575" s="5">
        <v>2014</v>
      </c>
      <c r="AK575" s="5">
        <v>2015</v>
      </c>
    </row>
    <row r="576" spans="1:37">
      <c r="S576" s="21" t="s">
        <v>393</v>
      </c>
      <c r="U576" s="88">
        <v>3.5800214698787074</v>
      </c>
      <c r="V576" s="88">
        <v>3.6038301154848082</v>
      </c>
      <c r="W576" s="88">
        <v>3.6650039310681586</v>
      </c>
      <c r="X576" s="88">
        <v>3.6836730466484306</v>
      </c>
      <c r="Y576" s="88">
        <v>3.7160377549573931</v>
      </c>
      <c r="Z576" s="88">
        <v>3.7303001123415136</v>
      </c>
      <c r="AA576" s="88">
        <v>3.7574313467718512</v>
      </c>
      <c r="AB576" s="88">
        <v>3.7892535005583889</v>
      </c>
      <c r="AC576" s="88">
        <v>3.8137548722390542</v>
      </c>
      <c r="AD576" s="88">
        <v>3.8568417639429327</v>
      </c>
      <c r="AE576" s="88">
        <v>3.882811364627206</v>
      </c>
      <c r="AF576" s="88">
        <v>3.916283847404924</v>
      </c>
      <c r="AG576" s="88">
        <v>3.9507774683206316</v>
      </c>
      <c r="AH576" s="88">
        <v>3.9980031371327662</v>
      </c>
      <c r="AI576" s="88">
        <v>4.0345339835705172</v>
      </c>
      <c r="AJ576" s="88">
        <v>4.0688557330827031</v>
      </c>
      <c r="AK576" s="88">
        <v>4.1072734418731827</v>
      </c>
    </row>
    <row r="577" spans="19:37">
      <c r="S577" s="21" t="s">
        <v>394</v>
      </c>
      <c r="U577" s="88">
        <v>3.4806763285024149</v>
      </c>
      <c r="V577" s="88">
        <v>3.5936768149882914</v>
      </c>
      <c r="W577" s="88">
        <v>3.5215827338129482</v>
      </c>
      <c r="X577" s="88">
        <v>3.7745591939546594</v>
      </c>
      <c r="Y577" s="88">
        <v>3.884615384615385</v>
      </c>
      <c r="Z577" s="88">
        <v>4.0233050847457621</v>
      </c>
      <c r="AA577" s="88">
        <v>3.992521367521368</v>
      </c>
      <c r="AB577" s="88">
        <v>4.0052631578947366</v>
      </c>
      <c r="AC577" s="88">
        <v>4.1600985221674893</v>
      </c>
      <c r="AD577" s="88">
        <v>4.2481203007518795</v>
      </c>
      <c r="AE577" s="88">
        <v>4.0233644859813076</v>
      </c>
      <c r="AF577" s="88">
        <v>4.279642058165547</v>
      </c>
      <c r="AG577" s="88">
        <v>4.320045558086564</v>
      </c>
      <c r="AH577" s="88">
        <v>4.3982213438735194</v>
      </c>
      <c r="AI577" s="88">
        <v>4.3990476190476153</v>
      </c>
      <c r="AJ577" s="88">
        <v>4.4898336414048075</v>
      </c>
      <c r="AK577" s="88">
        <v>4.4508064516129036</v>
      </c>
    </row>
    <row r="578" spans="19:37">
      <c r="S578" s="21" t="s">
        <v>395</v>
      </c>
      <c r="U578" s="88">
        <v>3.8917159763313625</v>
      </c>
      <c r="V578" s="88">
        <v>4.1454753722795017</v>
      </c>
      <c r="W578" s="88">
        <v>4.1916208791208796</v>
      </c>
      <c r="X578" s="88">
        <v>4.2035763411279232</v>
      </c>
      <c r="Y578" s="88">
        <v>4.2647058823529411</v>
      </c>
      <c r="Z578" s="88">
        <v>4.2819767441860437</v>
      </c>
      <c r="AA578" s="88">
        <v>4.3424764890282086</v>
      </c>
      <c r="AB578" s="88">
        <v>4.4148760330578485</v>
      </c>
      <c r="AC578" s="88">
        <v>4.4992175273865369</v>
      </c>
      <c r="AD578" s="88">
        <v>4.388068880688806</v>
      </c>
      <c r="AE578" s="88">
        <v>4.3252074688796691</v>
      </c>
      <c r="AF578" s="88">
        <v>4.3008279668813216</v>
      </c>
      <c r="AG578" s="88">
        <v>4.2453625632377854</v>
      </c>
      <c r="AH578" s="88">
        <v>4.2606867554309682</v>
      </c>
      <c r="AI578" s="88">
        <v>4.2541806020066772</v>
      </c>
      <c r="AJ578" s="88">
        <v>4.4464621164683722</v>
      </c>
      <c r="AK578" s="88">
        <v>4.3113718411552409</v>
      </c>
    </row>
    <row r="579" spans="19:37">
      <c r="S579" s="21" t="s">
        <v>396</v>
      </c>
      <c r="U579" s="88">
        <v>3.206879606879609</v>
      </c>
      <c r="V579" s="88">
        <v>3.2370990237098964</v>
      </c>
      <c r="W579" s="88">
        <v>3.3401551055579501</v>
      </c>
      <c r="X579" s="88">
        <v>3.3515497553017899</v>
      </c>
      <c r="Y579" s="88">
        <v>3.4077809798270886</v>
      </c>
      <c r="Z579" s="88">
        <v>3.4078855547801807</v>
      </c>
      <c r="AA579" s="88">
        <v>3.4325704225352132</v>
      </c>
      <c r="AB579" s="88">
        <v>3.4817755322988075</v>
      </c>
      <c r="AC579" s="88">
        <v>3.4565139584824602</v>
      </c>
      <c r="AD579" s="88">
        <v>3.4498472505091655</v>
      </c>
      <c r="AE579" s="88">
        <v>3.4927113702623931</v>
      </c>
      <c r="AF579" s="88">
        <v>3.4927234927234903</v>
      </c>
      <c r="AG579" s="88">
        <v>3.3666312433581282</v>
      </c>
      <c r="AH579" s="88">
        <v>3.2889908256880749</v>
      </c>
      <c r="AI579" s="88">
        <v>3.3928571428571406</v>
      </c>
      <c r="AJ579" s="88">
        <v>3.227411167512694</v>
      </c>
      <c r="AK579" s="88">
        <v>3.3171368861024044</v>
      </c>
    </row>
    <row r="580" spans="19:37">
      <c r="S580" s="21" t="s">
        <v>397</v>
      </c>
      <c r="U580" s="88">
        <v>3.4689440993788789</v>
      </c>
      <c r="V580" s="88">
        <v>3.5823170731707301</v>
      </c>
      <c r="W580" s="88">
        <v>3.5345132743362813</v>
      </c>
      <c r="X580" s="88">
        <v>3.5613382899628236</v>
      </c>
      <c r="Y580" s="88">
        <v>3.7617021276595755</v>
      </c>
      <c r="Z580" s="88">
        <v>4.0081967213114762</v>
      </c>
      <c r="AA580" s="88">
        <v>3.990384615384615</v>
      </c>
      <c r="AB580" s="88">
        <v>3.8435754189944138</v>
      </c>
      <c r="AC580" s="88">
        <v>3.9513677811550187</v>
      </c>
      <c r="AD580" s="88">
        <v>3.9576502732240408</v>
      </c>
      <c r="AE580" s="88">
        <v>4.0905612244897966</v>
      </c>
      <c r="AF580" s="88">
        <v>4.0647482014388538</v>
      </c>
      <c r="AG580" s="88">
        <v>4.2209821428571495</v>
      </c>
      <c r="AH580" s="88">
        <v>4.2201327433628375</v>
      </c>
      <c r="AI580" s="88">
        <v>4.2388535031847079</v>
      </c>
      <c r="AJ580" s="88">
        <v>4.3431771894093716</v>
      </c>
      <c r="AK580" s="88">
        <v>4.3568665377176057</v>
      </c>
    </row>
    <row r="581" spans="19:37">
      <c r="S581" s="21" t="s">
        <v>398</v>
      </c>
      <c r="U581" s="88">
        <v>3.4277348616994772</v>
      </c>
      <c r="V581" s="88">
        <v>3.4421793037672854</v>
      </c>
      <c r="W581" s="88">
        <v>3.3303515379786619</v>
      </c>
      <c r="X581" s="88">
        <v>3.3585907335907437</v>
      </c>
      <c r="Y581" s="88">
        <v>3.3631178707224376</v>
      </c>
      <c r="Z581" s="88">
        <v>3.3491276086212807</v>
      </c>
      <c r="AA581" s="88">
        <v>3.2654551630434749</v>
      </c>
      <c r="AB581" s="88">
        <v>3.3453947368421049</v>
      </c>
      <c r="AC581" s="88">
        <v>3.2628158844765269</v>
      </c>
      <c r="AD581" s="88">
        <v>3.3411486732097431</v>
      </c>
      <c r="AE581" s="88">
        <v>3.3151757188498499</v>
      </c>
      <c r="AF581" s="88">
        <v>3.324387397899649</v>
      </c>
      <c r="AG581" s="88">
        <v>3.361641221374049</v>
      </c>
      <c r="AH581" s="88">
        <v>3.2308872411148006</v>
      </c>
      <c r="AI581" s="88">
        <v>3.3018915510718774</v>
      </c>
      <c r="AJ581" s="88">
        <v>3.2876160234489462</v>
      </c>
      <c r="AK581" s="88">
        <v>3.345256784032288</v>
      </c>
    </row>
    <row r="582" spans="19:37">
      <c r="S582" s="21" t="s">
        <v>399</v>
      </c>
      <c r="U582" s="88">
        <v>2.9309278350515471</v>
      </c>
      <c r="V582" s="88">
        <v>3.0738317757009352</v>
      </c>
      <c r="W582" s="88">
        <v>3.1265486725663703</v>
      </c>
      <c r="X582" s="88">
        <v>3.1459790209790213</v>
      </c>
      <c r="Y582" s="88">
        <v>3.1741573033707868</v>
      </c>
      <c r="Z582" s="88">
        <v>3.2747440273037531</v>
      </c>
      <c r="AA582" s="88">
        <v>3.3526490066225159</v>
      </c>
      <c r="AB582" s="88">
        <v>3.2940647482014396</v>
      </c>
      <c r="AC582" s="88">
        <v>3.2144177449168225</v>
      </c>
      <c r="AD582" s="88">
        <v>3.2189849624060183</v>
      </c>
      <c r="AE582" s="88">
        <v>3.0556438791732914</v>
      </c>
      <c r="AF582" s="88">
        <v>2.8760563380281665</v>
      </c>
      <c r="AG582" s="88">
        <v>2.8205741626794247</v>
      </c>
      <c r="AH582" s="88">
        <v>2.5827517447657029</v>
      </c>
      <c r="AI582" s="88">
        <v>2.4382767191383588</v>
      </c>
      <c r="AJ582" s="88">
        <v>2.2770642201834845</v>
      </c>
      <c r="AK582" s="88">
        <v>2.1969260326609104</v>
      </c>
    </row>
    <row r="605" spans="1:19">
      <c r="A605" s="2" t="s">
        <v>404</v>
      </c>
    </row>
    <row r="606" spans="1:19">
      <c r="B606" s="13" t="s">
        <v>405</v>
      </c>
    </row>
    <row r="607" spans="1:19">
      <c r="S607" s="2" t="s">
        <v>406</v>
      </c>
    </row>
    <row r="609" spans="19:37">
      <c r="S609" s="2" t="s">
        <v>407</v>
      </c>
    </row>
    <row r="611" spans="19:37">
      <c r="S611" s="4"/>
      <c r="T611" s="5">
        <v>1998</v>
      </c>
      <c r="U611" s="5">
        <v>1999</v>
      </c>
      <c r="V611" s="5">
        <v>2000</v>
      </c>
      <c r="W611" s="5">
        <v>2001</v>
      </c>
      <c r="X611" s="5">
        <v>2002</v>
      </c>
      <c r="Y611" s="5">
        <v>2003</v>
      </c>
      <c r="Z611" s="5">
        <v>2004</v>
      </c>
      <c r="AA611" s="5">
        <v>2005</v>
      </c>
      <c r="AB611" s="5">
        <v>2006</v>
      </c>
      <c r="AC611" s="5">
        <v>2007</v>
      </c>
      <c r="AD611" s="5">
        <v>2008</v>
      </c>
      <c r="AE611" s="5">
        <v>2009</v>
      </c>
      <c r="AF611" s="5">
        <v>2010</v>
      </c>
      <c r="AG611" s="5">
        <v>2011</v>
      </c>
      <c r="AH611" s="5">
        <v>2012</v>
      </c>
      <c r="AI611" s="5">
        <v>2013</v>
      </c>
      <c r="AJ611" s="5">
        <v>2014</v>
      </c>
      <c r="AK611" s="5">
        <v>2015</v>
      </c>
    </row>
    <row r="612" spans="19:37">
      <c r="S612" s="21" t="s">
        <v>393</v>
      </c>
      <c r="U612" s="88">
        <v>4.3469146570876804E-2</v>
      </c>
      <c r="V612" s="88">
        <v>4.3960666547767938E-2</v>
      </c>
      <c r="W612" s="88">
        <v>4.1887183273732143E-2</v>
      </c>
      <c r="X612" s="88">
        <v>3.9993319224660519E-2</v>
      </c>
      <c r="Y612" s="88">
        <v>4.0189636554779015E-2</v>
      </c>
      <c r="Z612" s="88">
        <v>3.7246909029913559E-2</v>
      </c>
      <c r="AA612" s="88">
        <v>3.6197923166842054E-2</v>
      </c>
      <c r="AB612" s="88">
        <v>3.4288066855807729E-2</v>
      </c>
      <c r="AC612" s="88">
        <v>3.8260619294421018E-2</v>
      </c>
      <c r="AD612" s="88">
        <v>3.7962231979577828E-2</v>
      </c>
      <c r="AE612" s="88">
        <v>4.6792557595931678E-2</v>
      </c>
      <c r="AF612" s="88">
        <v>5.302187338294953E-2</v>
      </c>
      <c r="AG612" s="88">
        <v>5.6827683828069818E-2</v>
      </c>
      <c r="AH612" s="88">
        <v>6.3146741735299716E-2</v>
      </c>
      <c r="AI612" s="88">
        <v>7.4310657423502124E-2</v>
      </c>
      <c r="AJ612" s="88">
        <v>8.0439048775409347E-2</v>
      </c>
      <c r="AK612" s="88">
        <v>9.5410265167221731E-2</v>
      </c>
    </row>
    <row r="613" spans="19:37">
      <c r="S613" s="21" t="s">
        <v>394</v>
      </c>
      <c r="U613" s="88">
        <v>-0.26704019879673679</v>
      </c>
      <c r="V613" s="88">
        <v>-0.21812312841149287</v>
      </c>
      <c r="W613" s="88">
        <v>-0.27835221602845184</v>
      </c>
      <c r="X613" s="88">
        <v>-0.22846437679462009</v>
      </c>
      <c r="Y613" s="88">
        <v>-0.16189985061935358</v>
      </c>
      <c r="Z613" s="88">
        <v>-0.18168892475578929</v>
      </c>
      <c r="AA613" s="88">
        <v>-7.6165350616720529E-2</v>
      </c>
      <c r="AB613" s="88">
        <v>-0.16777875431118014</v>
      </c>
      <c r="AC613" s="88">
        <v>-0.1248696492038789</v>
      </c>
      <c r="AD613" s="88">
        <v>-0.16174252677195583</v>
      </c>
      <c r="AE613" s="88">
        <v>-0.15353449720540613</v>
      </c>
      <c r="AF613" s="88">
        <v>-4.9965769263530482E-2</v>
      </c>
      <c r="AG613" s="88">
        <v>-7.4007912339752333E-2</v>
      </c>
      <c r="AH613" s="88">
        <v>-1.6608957641284203E-2</v>
      </c>
      <c r="AI613" s="88">
        <v>9.6154147347818613E-4</v>
      </c>
      <c r="AJ613" s="88">
        <v>6.9880969474915303E-2</v>
      </c>
      <c r="AK613" s="88">
        <v>-4.6612848298067479E-2</v>
      </c>
    </row>
    <row r="614" spans="19:37">
      <c r="S614" s="21" t="s">
        <v>395</v>
      </c>
      <c r="U614" s="88">
        <v>-0.14196264026258876</v>
      </c>
      <c r="V614" s="88">
        <v>-0.12200253881243871</v>
      </c>
      <c r="W614" s="88">
        <v>-0.12575109847048602</v>
      </c>
      <c r="X614" s="88">
        <v>-0.13096407331846002</v>
      </c>
      <c r="Y614" s="88">
        <v>-0.14078289583840808</v>
      </c>
      <c r="Z614" s="88">
        <v>-0.10381646216505498</v>
      </c>
      <c r="AA614" s="88">
        <v>-0.11938440440829591</v>
      </c>
      <c r="AB614" s="88">
        <v>-0.20077796483789592</v>
      </c>
      <c r="AC614" s="88">
        <v>-0.23823182615003927</v>
      </c>
      <c r="AD614" s="88">
        <v>-0.25997634576945755</v>
      </c>
      <c r="AE614" s="88">
        <v>-0.34447177529834888</v>
      </c>
      <c r="AF614" s="88">
        <v>-0.3384307659020252</v>
      </c>
      <c r="AG614" s="88">
        <v>-0.27481199444398469</v>
      </c>
      <c r="AH614" s="88">
        <v>-0.23859215625685148</v>
      </c>
      <c r="AI614" s="88">
        <v>-0.20341157443418534</v>
      </c>
      <c r="AJ614" s="88">
        <v>-7.8693525114245461E-2</v>
      </c>
      <c r="AK614" s="88">
        <v>-0.14595846875667695</v>
      </c>
    </row>
    <row r="615" spans="19:37">
      <c r="S615" s="21" t="s">
        <v>396</v>
      </c>
      <c r="U615" s="88">
        <v>-0.43509685063052944</v>
      </c>
      <c r="V615" s="88">
        <v>-0.34403874200365053</v>
      </c>
      <c r="W615" s="88">
        <v>-0.37449961389374925</v>
      </c>
      <c r="X615" s="88">
        <v>-0.31572592082877959</v>
      </c>
      <c r="Y615" s="88">
        <v>-0.27851040327902882</v>
      </c>
      <c r="Z615" s="88">
        <v>-0.2823299802052785</v>
      </c>
      <c r="AA615" s="88">
        <v>-0.24954139680117193</v>
      </c>
      <c r="AB615" s="88">
        <v>-0.30030237632130663</v>
      </c>
      <c r="AC615" s="88">
        <v>-0.32434094860209089</v>
      </c>
      <c r="AD615" s="88">
        <v>-0.28987223516315852</v>
      </c>
      <c r="AE615" s="88">
        <v>-0.46322988099759649</v>
      </c>
      <c r="AF615" s="88">
        <v>-0.50024315043003953</v>
      </c>
      <c r="AG615" s="88">
        <v>-0.53508902733508601</v>
      </c>
      <c r="AH615" s="88">
        <v>-0.6173998697833869</v>
      </c>
      <c r="AI615" s="88">
        <v>-0.44097414237639304</v>
      </c>
      <c r="AJ615" s="88">
        <v>-0.51391064128098907</v>
      </c>
      <c r="AK615" s="88">
        <v>-0.51662524433849677</v>
      </c>
    </row>
    <row r="616" spans="19:37">
      <c r="S616" s="21" t="s">
        <v>397</v>
      </c>
      <c r="U616" s="88">
        <v>-0.26765744690557858</v>
      </c>
      <c r="V616" s="88">
        <v>-0.36022567926838894</v>
      </c>
      <c r="W616" s="88">
        <v>-0.24397001470624885</v>
      </c>
      <c r="X616" s="88">
        <v>-0.19111349771286251</v>
      </c>
      <c r="Y616" s="88">
        <v>-0.15571071452443555</v>
      </c>
      <c r="Z616" s="88">
        <v>-0.19536434036061195</v>
      </c>
      <c r="AA616" s="88">
        <v>-0.21552066050217059</v>
      </c>
      <c r="AB616" s="88">
        <v>-0.2139168508178004</v>
      </c>
      <c r="AC616" s="88">
        <v>-0.25401575541218252</v>
      </c>
      <c r="AD616" s="88">
        <v>-0.34527777343243449</v>
      </c>
      <c r="AE616" s="88">
        <v>-0.27289175723350712</v>
      </c>
      <c r="AF616" s="88">
        <v>-0.15821503890293592</v>
      </c>
      <c r="AG616" s="88">
        <v>-8.1074951326447486E-2</v>
      </c>
      <c r="AH616" s="88">
        <v>-4.8936411289302054E-2</v>
      </c>
      <c r="AI616" s="88">
        <v>-0.15321382496211297</v>
      </c>
      <c r="AJ616" s="88">
        <v>-1.5503147472773347E-2</v>
      </c>
      <c r="AK616" s="88">
        <v>-6.7705529070330589E-2</v>
      </c>
    </row>
    <row r="617" spans="19:37">
      <c r="S617" s="21" t="s">
        <v>398</v>
      </c>
      <c r="U617" s="88">
        <v>-0.3566441813137558</v>
      </c>
      <c r="V617" s="88">
        <v>-0.42266969020944289</v>
      </c>
      <c r="W617" s="88">
        <v>-0.41850131119477518</v>
      </c>
      <c r="X617" s="88">
        <v>-0.46062417710610704</v>
      </c>
      <c r="Y617" s="88">
        <v>-0.53369173697625993</v>
      </c>
      <c r="Z617" s="88">
        <v>-0.55625630920601676</v>
      </c>
      <c r="AA617" s="88">
        <v>-0.6132177409920524</v>
      </c>
      <c r="AB617" s="88">
        <v>-0.58312158392347246</v>
      </c>
      <c r="AC617" s="88">
        <v>-0.61900682810513852</v>
      </c>
      <c r="AD617" s="88">
        <v>-0.66847666047728782</v>
      </c>
      <c r="AE617" s="88">
        <v>-0.74163371727803529</v>
      </c>
      <c r="AF617" s="88">
        <v>-0.71866131846234105</v>
      </c>
      <c r="AG617" s="88">
        <v>-0.65188755470383619</v>
      </c>
      <c r="AH617" s="88">
        <v>-0.61266232963495393</v>
      </c>
      <c r="AI617" s="88">
        <v>-0.56919920066066554</v>
      </c>
      <c r="AJ617" s="88">
        <v>-0.57870878754360611</v>
      </c>
      <c r="AK617" s="88">
        <v>-0.61823719941001065</v>
      </c>
    </row>
    <row r="618" spans="19:37">
      <c r="S618" s="21" t="s">
        <v>399</v>
      </c>
      <c r="U618" s="88">
        <v>-0.91721927108033796</v>
      </c>
      <c r="V618" s="88">
        <v>-0.80213472370059757</v>
      </c>
      <c r="W618" s="88">
        <v>-0.7715331532545604</v>
      </c>
      <c r="X618" s="88">
        <v>-0.67340397190327972</v>
      </c>
      <c r="Y618" s="88">
        <v>-0.73692566856837771</v>
      </c>
      <c r="Z618" s="88">
        <v>-0.7539942179134852</v>
      </c>
      <c r="AA618" s="88">
        <v>-0.84981280807415782</v>
      </c>
      <c r="AB618" s="88">
        <v>-0.92585526288556719</v>
      </c>
      <c r="AC618" s="88">
        <v>-1.0497394687371633</v>
      </c>
      <c r="AD618" s="88">
        <v>-1.1327797223743179</v>
      </c>
      <c r="AE618" s="88">
        <v>-1.2917018086930621</v>
      </c>
      <c r="AF618" s="88">
        <v>-1.4070496969199395</v>
      </c>
      <c r="AG618" s="88">
        <v>-1.3202515995664246</v>
      </c>
      <c r="AH618" s="88">
        <v>-1.2328679893224699</v>
      </c>
      <c r="AI618" s="88">
        <v>-1.4238534436758057</v>
      </c>
      <c r="AJ618" s="88">
        <v>-1.4133043861544865</v>
      </c>
      <c r="AK618" s="88">
        <v>-1.3556724833100262</v>
      </c>
    </row>
    <row r="642" spans="1:38">
      <c r="A642" s="2" t="s">
        <v>408</v>
      </c>
    </row>
    <row r="643" spans="1:38">
      <c r="B643" s="13" t="s">
        <v>409</v>
      </c>
    </row>
    <row r="644" spans="1:38">
      <c r="S644" s="2" t="s">
        <v>410</v>
      </c>
    </row>
    <row r="647" spans="1:38">
      <c r="S647" s="2" t="s">
        <v>412</v>
      </c>
    </row>
    <row r="648" spans="1:38">
      <c r="S648" s="4"/>
      <c r="T648" s="5">
        <v>1998</v>
      </c>
      <c r="U648" s="5">
        <v>1999</v>
      </c>
      <c r="V648" s="5">
        <v>2000</v>
      </c>
      <c r="W648" s="5">
        <v>2001</v>
      </c>
      <c r="X648" s="5">
        <v>2002</v>
      </c>
      <c r="Y648" s="5">
        <v>2003</v>
      </c>
      <c r="Z648" s="5">
        <v>2004</v>
      </c>
      <c r="AA648" s="5">
        <v>2005</v>
      </c>
      <c r="AB648" s="5">
        <v>2006</v>
      </c>
      <c r="AC648" s="5">
        <v>2007</v>
      </c>
      <c r="AD648" s="5">
        <v>2008</v>
      </c>
      <c r="AE648" s="5">
        <v>2009</v>
      </c>
      <c r="AF648" s="5">
        <v>2010</v>
      </c>
      <c r="AG648" s="5">
        <v>2011</v>
      </c>
      <c r="AH648" s="5">
        <v>2012</v>
      </c>
      <c r="AI648" s="5">
        <v>2013</v>
      </c>
      <c r="AJ648" s="5">
        <v>2014</v>
      </c>
      <c r="AK648" s="5">
        <v>2015</v>
      </c>
      <c r="AL648" s="17">
        <v>2016</v>
      </c>
    </row>
    <row r="649" spans="1:38">
      <c r="S649" s="21" t="s">
        <v>411</v>
      </c>
      <c r="T649" s="184">
        <v>7.5799166087560828</v>
      </c>
      <c r="U649" s="184">
        <v>7.1911764705882106</v>
      </c>
      <c r="V649" s="184">
        <v>6.8480685808717121</v>
      </c>
      <c r="W649" s="184">
        <v>6.6492323439099295</v>
      </c>
      <c r="X649" s="184">
        <v>6.5731095876394203</v>
      </c>
      <c r="Y649" s="184">
        <v>6.598948670377232</v>
      </c>
      <c r="Z649" s="184">
        <v>6.7874665238350342</v>
      </c>
      <c r="AA649" s="184">
        <v>6.8673997412677812</v>
      </c>
      <c r="AB649" s="184">
        <v>7.0771722135358477</v>
      </c>
      <c r="AC649" s="184">
        <v>7.1318142171827432</v>
      </c>
      <c r="AD649" s="184">
        <v>7.6941718163092236</v>
      </c>
      <c r="AE649" s="184">
        <v>8.7076345431790223</v>
      </c>
      <c r="AF649" s="184">
        <v>8.912865974571325</v>
      </c>
      <c r="AG649" s="184">
        <v>9.0197484554280631</v>
      </c>
      <c r="AH649" s="184">
        <v>8.880908532842275</v>
      </c>
      <c r="AI649" s="184">
        <v>8.8852957960814134</v>
      </c>
      <c r="AJ649" s="184">
        <v>8.9342545326527691</v>
      </c>
      <c r="AK649" s="184">
        <v>9.2101977950713412</v>
      </c>
      <c r="AL649" s="184">
        <v>9.2966817057197257</v>
      </c>
    </row>
    <row r="679" spans="1:38">
      <c r="A679" s="2" t="s">
        <v>413</v>
      </c>
    </row>
    <row r="680" spans="1:38">
      <c r="B680" s="13" t="s">
        <v>414</v>
      </c>
    </row>
    <row r="681" spans="1:38">
      <c r="S681" s="2" t="s">
        <v>415</v>
      </c>
    </row>
    <row r="682" spans="1:38">
      <c r="S682" s="2" t="s">
        <v>416</v>
      </c>
    </row>
    <row r="683" spans="1:38">
      <c r="S683" s="4"/>
      <c r="T683" s="5">
        <v>1998</v>
      </c>
      <c r="U683" s="5">
        <v>1999</v>
      </c>
      <c r="V683" s="5">
        <v>2000</v>
      </c>
      <c r="W683" s="5">
        <v>2001</v>
      </c>
      <c r="X683" s="5">
        <v>2002</v>
      </c>
      <c r="Y683" s="5">
        <v>2003</v>
      </c>
      <c r="Z683" s="5">
        <v>2004</v>
      </c>
      <c r="AA683" s="5">
        <v>2005</v>
      </c>
      <c r="AB683" s="5">
        <v>2006</v>
      </c>
      <c r="AC683" s="5">
        <v>2007</v>
      </c>
      <c r="AD683" s="5">
        <v>2008</v>
      </c>
      <c r="AE683" s="5">
        <v>2009</v>
      </c>
      <c r="AF683" s="5">
        <v>2010</v>
      </c>
      <c r="AG683" s="5">
        <v>2011</v>
      </c>
      <c r="AH683" s="5">
        <v>2012</v>
      </c>
      <c r="AI683" s="5">
        <v>2013</v>
      </c>
      <c r="AJ683" s="5">
        <v>2014</v>
      </c>
      <c r="AK683" s="5">
        <v>2015</v>
      </c>
      <c r="AL683" s="22">
        <v>2016</v>
      </c>
    </row>
    <row r="684" spans="1:38">
      <c r="R684" s="18" t="s">
        <v>417</v>
      </c>
      <c r="S684" s="21" t="s">
        <v>418</v>
      </c>
      <c r="T684" s="8">
        <v>0.04</v>
      </c>
      <c r="U684" s="8">
        <v>8.9613526570048313E-2</v>
      </c>
      <c r="V684" s="8">
        <v>8.3537481626653601E-2</v>
      </c>
      <c r="W684" s="8">
        <v>8.6441986107537949E-2</v>
      </c>
      <c r="X684" s="8">
        <v>7.6335877862595422E-2</v>
      </c>
      <c r="Y684" s="8">
        <v>5.8114812189936214E-2</v>
      </c>
      <c r="Z684" s="8">
        <v>5.8649944669863514E-2</v>
      </c>
      <c r="AA684" s="8">
        <v>6.25E-2</v>
      </c>
      <c r="AB684" s="8">
        <v>6.828358208955225E-2</v>
      </c>
      <c r="AC684" s="8">
        <v>6.0711793440334963E-2</v>
      </c>
      <c r="AD684" s="8">
        <v>7.1245186136071892E-2</v>
      </c>
      <c r="AE684" s="8">
        <v>8.4970938278438976E-2</v>
      </c>
      <c r="AF684" s="8">
        <v>8.2355757720852282E-2</v>
      </c>
      <c r="AG684" s="8">
        <v>8.9127686472819226E-2</v>
      </c>
      <c r="AH684" s="8">
        <v>9.1500836897898452E-2</v>
      </c>
      <c r="AI684" s="8">
        <v>0.10127016821146584</v>
      </c>
      <c r="AJ684" s="8">
        <v>0.10521400778210117</v>
      </c>
      <c r="AK684" s="8">
        <v>0.10285455369279564</v>
      </c>
      <c r="AL684" s="24">
        <v>0.10079826816398321</v>
      </c>
    </row>
    <row r="685" spans="1:38">
      <c r="R685" s="18" t="s">
        <v>419</v>
      </c>
      <c r="S685" s="21" t="s">
        <v>420</v>
      </c>
      <c r="T685" s="8">
        <v>0</v>
      </c>
      <c r="U685" s="8">
        <v>3.3880903490759749E-2</v>
      </c>
      <c r="V685" s="8">
        <v>3.3112582781456956E-2</v>
      </c>
      <c r="W685" s="8">
        <v>4.1594454072790298E-2</v>
      </c>
      <c r="X685" s="8">
        <v>3.5714285714285712E-2</v>
      </c>
      <c r="Y685" s="8">
        <v>3.5629453681710214E-2</v>
      </c>
      <c r="Z685" s="8">
        <v>3.9941902687000728E-2</v>
      </c>
      <c r="AA685" s="8">
        <v>3.5168195718654434E-2</v>
      </c>
      <c r="AB685" s="8">
        <v>3.7360890302066775E-2</v>
      </c>
      <c r="AC685" s="8">
        <v>3.1922791388270234E-2</v>
      </c>
      <c r="AD685" s="8">
        <v>5.0955414012738863E-2</v>
      </c>
      <c r="AE685" s="8">
        <v>6.5228826933193054E-2</v>
      </c>
      <c r="AF685" s="8">
        <v>6.0116086235489218E-2</v>
      </c>
      <c r="AG685" s="8">
        <v>7.3151125401929265E-2</v>
      </c>
      <c r="AH685" s="8">
        <v>6.2950322335987866E-2</v>
      </c>
      <c r="AI685" s="8">
        <v>6.8232662192393739E-2</v>
      </c>
      <c r="AJ685" s="8">
        <v>7.7917659067710102E-2</v>
      </c>
      <c r="AK685" s="8">
        <v>7.4541629095281031E-2</v>
      </c>
      <c r="AL685" s="24">
        <v>7.6835902085222119E-2</v>
      </c>
    </row>
    <row r="716" spans="1:32">
      <c r="A716" s="2" t="s">
        <v>421</v>
      </c>
    </row>
    <row r="717" spans="1:32">
      <c r="B717" s="13" t="s">
        <v>422</v>
      </c>
    </row>
    <row r="718" spans="1:32">
      <c r="S718" s="2" t="s">
        <v>423</v>
      </c>
    </row>
    <row r="719" spans="1:32">
      <c r="S719" s="2" t="s">
        <v>424</v>
      </c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</row>
    <row r="720" spans="1:32">
      <c r="S720" s="2" t="s">
        <v>425</v>
      </c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</row>
    <row r="721" spans="19:32">
      <c r="S721" s="34"/>
      <c r="T721" s="5">
        <v>2004</v>
      </c>
      <c r="U721" s="5">
        <v>2005</v>
      </c>
      <c r="V721" s="5">
        <v>2006</v>
      </c>
      <c r="W721" s="5">
        <v>2007</v>
      </c>
      <c r="X721" s="5">
        <v>2008</v>
      </c>
      <c r="Y721" s="5">
        <v>2009</v>
      </c>
      <c r="Z721" s="5">
        <v>2010</v>
      </c>
      <c r="AA721" s="5">
        <v>2011</v>
      </c>
      <c r="AB721" s="5">
        <v>2012</v>
      </c>
      <c r="AC721" s="5">
        <v>2013</v>
      </c>
      <c r="AD721" s="5">
        <v>2014</v>
      </c>
      <c r="AE721" s="5">
        <v>2015</v>
      </c>
      <c r="AF721" s="5">
        <v>2016</v>
      </c>
    </row>
    <row r="722" spans="19:32">
      <c r="S722" s="33" t="s">
        <v>17</v>
      </c>
      <c r="T722" s="171">
        <v>7.6626830425618783E-2</v>
      </c>
      <c r="U722" s="171">
        <v>8.343079061762175E-2</v>
      </c>
      <c r="V722" s="171">
        <v>7.1657167908811922E-2</v>
      </c>
      <c r="W722" s="171">
        <v>7.3444283646888556E-2</v>
      </c>
      <c r="X722" s="171">
        <v>8.1517183570829835E-2</v>
      </c>
      <c r="Y722" s="171">
        <v>8.8979312778439401E-2</v>
      </c>
      <c r="Z722" s="171">
        <v>0.10590539319072009</v>
      </c>
      <c r="AA722" s="171">
        <v>0.10885368921482935</v>
      </c>
      <c r="AB722" s="171">
        <v>9.2844193238775727E-2</v>
      </c>
      <c r="AC722" s="171">
        <v>0.1229428433941079</v>
      </c>
      <c r="AD722" s="171">
        <v>0.13712938005390837</v>
      </c>
      <c r="AE722" s="171">
        <v>0.11225911865058387</v>
      </c>
      <c r="AF722" s="171">
        <v>0.11833227610864426</v>
      </c>
    </row>
    <row r="753" spans="1:40">
      <c r="A753" s="2" t="s">
        <v>432</v>
      </c>
    </row>
    <row r="754" spans="1:40">
      <c r="B754" s="13" t="s">
        <v>426</v>
      </c>
    </row>
    <row r="755" spans="1:40">
      <c r="S755" s="2" t="s">
        <v>427</v>
      </c>
    </row>
    <row r="756" spans="1:40">
      <c r="S756" s="2" t="s">
        <v>28</v>
      </c>
    </row>
    <row r="757" spans="1:40">
      <c r="S757" s="2" t="s">
        <v>428</v>
      </c>
    </row>
    <row r="758" spans="1:40">
      <c r="S758" s="34"/>
      <c r="T758" s="5">
        <v>1998</v>
      </c>
      <c r="U758" s="5">
        <v>1999</v>
      </c>
      <c r="V758" s="5">
        <v>2000</v>
      </c>
      <c r="W758" s="5">
        <v>2001</v>
      </c>
      <c r="X758" s="5">
        <v>2002</v>
      </c>
      <c r="Y758" s="5">
        <v>2003</v>
      </c>
      <c r="Z758" s="5">
        <v>2004</v>
      </c>
      <c r="AA758" s="5">
        <v>2005</v>
      </c>
      <c r="AB758" s="5">
        <v>2006</v>
      </c>
      <c r="AC758" s="5">
        <v>2007</v>
      </c>
      <c r="AD758" s="5">
        <v>2008</v>
      </c>
      <c r="AE758" s="5">
        <v>2009</v>
      </c>
      <c r="AF758" s="5">
        <v>2010</v>
      </c>
      <c r="AG758" s="5">
        <v>2011</v>
      </c>
      <c r="AH758" s="5">
        <v>2012</v>
      </c>
      <c r="AI758" s="5">
        <v>2013</v>
      </c>
      <c r="AJ758" s="5">
        <v>2014</v>
      </c>
      <c r="AK758" s="5">
        <v>2015</v>
      </c>
      <c r="AL758" s="5">
        <v>2016</v>
      </c>
      <c r="AN758" s="6" t="s">
        <v>38</v>
      </c>
    </row>
    <row r="759" spans="1:40">
      <c r="S759" s="21" t="s">
        <v>429</v>
      </c>
      <c r="T759" s="8">
        <v>2.0327862881949137E-2</v>
      </c>
      <c r="U759" s="8">
        <v>1.9750895562294243E-2</v>
      </c>
      <c r="V759" s="8">
        <v>1.743616485887366E-2</v>
      </c>
      <c r="W759" s="8">
        <v>1.94474223172874E-2</v>
      </c>
      <c r="X759" s="8">
        <v>1.9568231467362539E-2</v>
      </c>
      <c r="Y759" s="8">
        <v>2.2140645080738819E-2</v>
      </c>
      <c r="Z759" s="8">
        <v>1.9911326999627724E-2</v>
      </c>
      <c r="AA759" s="8">
        <v>2.0616703465539794E-2</v>
      </c>
      <c r="AB759" s="8">
        <v>2.0047931926456861E-2</v>
      </c>
      <c r="AC759" s="8">
        <v>1.9776664801506132E-2</v>
      </c>
      <c r="AD759" s="8">
        <v>2.0006890288634685E-2</v>
      </c>
      <c r="AE759" s="8">
        <v>2.6284886479980261E-2</v>
      </c>
      <c r="AF759" s="8">
        <v>2.5253843323833246E-2</v>
      </c>
      <c r="AG759" s="8">
        <v>2.9218211716671903E-2</v>
      </c>
      <c r="AH759" s="8">
        <v>3.0015288986685963E-2</v>
      </c>
      <c r="AI759" s="8">
        <v>2.9311082868314544E-2</v>
      </c>
      <c r="AJ759" s="8">
        <v>3.8106499808221186E-2</v>
      </c>
      <c r="AK759" s="8">
        <v>4.0931648797026897E-2</v>
      </c>
      <c r="AL759" s="8">
        <v>5.8383012874307576E-2</v>
      </c>
      <c r="AN759" s="9">
        <f>AL759-T759</f>
        <v>3.8055149992358442E-2</v>
      </c>
    </row>
    <row r="760" spans="1:40">
      <c r="S760" s="21" t="s">
        <v>430</v>
      </c>
      <c r="T760" s="8">
        <v>2.0327862881949137E-2</v>
      </c>
      <c r="U760" s="8">
        <v>1.9847933393632614E-2</v>
      </c>
      <c r="V760" s="8">
        <v>1.7517409396964161E-2</v>
      </c>
      <c r="W760" s="8">
        <v>1.9420097899527537E-2</v>
      </c>
      <c r="X760" s="8">
        <v>1.9694237225514409E-2</v>
      </c>
      <c r="Y760" s="8">
        <v>2.2189538467707264E-2</v>
      </c>
      <c r="Z760" s="8">
        <v>2.0005565296854363E-2</v>
      </c>
      <c r="AA760" s="8">
        <v>2.0653225294265724E-2</v>
      </c>
      <c r="AB760" s="8">
        <v>2.0239827619574671E-2</v>
      </c>
      <c r="AC760" s="8">
        <v>1.966894042409183E-2</v>
      </c>
      <c r="AD760" s="8">
        <v>2.0000784123304034E-2</v>
      </c>
      <c r="AE760" s="8">
        <v>2.6223445466451868E-2</v>
      </c>
      <c r="AF760" s="8">
        <v>2.5017049712883741E-2</v>
      </c>
      <c r="AG760" s="8">
        <v>2.9053856747414477E-2</v>
      </c>
      <c r="AH760" s="8">
        <v>2.943060978709883E-2</v>
      </c>
      <c r="AI760" s="8">
        <v>2.8864076300371466E-2</v>
      </c>
      <c r="AJ760" s="8">
        <v>3.6423778855987854E-2</v>
      </c>
      <c r="AK760" s="8">
        <v>3.7530418119241155E-2</v>
      </c>
      <c r="AL760" s="8">
        <v>4.0110974176730839E-2</v>
      </c>
      <c r="AN760" s="9">
        <f>AL760-T760</f>
        <v>1.9783111294781702E-2</v>
      </c>
    </row>
    <row r="761" spans="1:40">
      <c r="S761" s="21" t="s">
        <v>431</v>
      </c>
      <c r="T761" s="8">
        <v>2.1027951740183404E-2</v>
      </c>
      <c r="U761" s="8">
        <v>2.0422568563542281E-2</v>
      </c>
      <c r="V761" s="8">
        <v>1.7580967392970812E-2</v>
      </c>
      <c r="W761" s="8">
        <v>2.0273819058543644E-2</v>
      </c>
      <c r="X761" s="8">
        <v>2.0120573556889759E-2</v>
      </c>
      <c r="Y761" s="8">
        <v>2.275335500098748E-2</v>
      </c>
      <c r="Z761" s="8">
        <v>2.0250394656633065E-2</v>
      </c>
      <c r="AA761" s="8">
        <v>2.1436096096525664E-2</v>
      </c>
      <c r="AB761" s="8">
        <v>2.0975852525808331E-2</v>
      </c>
      <c r="AC761" s="8">
        <v>2.0404326937957046E-2</v>
      </c>
      <c r="AD761" s="8">
        <v>2.0543111517768522E-2</v>
      </c>
      <c r="AE761" s="8">
        <v>2.6607633651566695E-2</v>
      </c>
      <c r="AF761" s="8">
        <v>2.5781213487869142E-2</v>
      </c>
      <c r="AG761" s="8">
        <v>2.907457558981031E-2</v>
      </c>
      <c r="AH761" s="8">
        <v>3.010674536798489E-2</v>
      </c>
      <c r="AI761" s="8">
        <v>2.9600653859816875E-2</v>
      </c>
      <c r="AJ761" s="8">
        <v>3.4856300362859055E-2</v>
      </c>
      <c r="AK761" s="8">
        <v>3.2439355425026753E-2</v>
      </c>
      <c r="AL761" s="8">
        <v>3.5450606360562319E-2</v>
      </c>
      <c r="AN761" s="9">
        <f>AL761-T761</f>
        <v>1.4422654620378915E-2</v>
      </c>
    </row>
    <row r="790" spans="1:37">
      <c r="A790" s="2" t="s">
        <v>433</v>
      </c>
    </row>
    <row r="791" spans="1:37" ht="15.75">
      <c r="B791" s="97" t="s">
        <v>434</v>
      </c>
    </row>
    <row r="792" spans="1:37">
      <c r="S792" s="2" t="s">
        <v>435</v>
      </c>
    </row>
    <row r="793" spans="1:37">
      <c r="R793" s="29"/>
      <c r="S793" s="2" t="s">
        <v>436</v>
      </c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</row>
    <row r="794" spans="1:37">
      <c r="R794" s="29"/>
      <c r="S794" s="29" t="s">
        <v>28</v>
      </c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</row>
    <row r="795" spans="1:37">
      <c r="R795" s="29"/>
      <c r="S795" s="32"/>
      <c r="T795" s="5">
        <v>1998</v>
      </c>
      <c r="U795" s="5">
        <v>1999</v>
      </c>
      <c r="V795" s="5">
        <v>2000</v>
      </c>
      <c r="W795" s="5">
        <v>2001</v>
      </c>
      <c r="X795" s="5">
        <v>2002</v>
      </c>
      <c r="Y795" s="5">
        <v>2003</v>
      </c>
      <c r="Z795" s="5">
        <v>2004</v>
      </c>
      <c r="AA795" s="5">
        <v>2005</v>
      </c>
      <c r="AB795" s="5">
        <v>2006</v>
      </c>
      <c r="AC795" s="5">
        <v>2007</v>
      </c>
      <c r="AD795" s="5">
        <v>2008</v>
      </c>
      <c r="AE795" s="5">
        <v>2009</v>
      </c>
      <c r="AF795" s="5">
        <v>2010</v>
      </c>
      <c r="AG795" s="5">
        <v>2011</v>
      </c>
      <c r="AH795" s="5">
        <v>2012</v>
      </c>
      <c r="AI795" s="5">
        <v>2013</v>
      </c>
      <c r="AJ795" s="5">
        <v>2014</v>
      </c>
      <c r="AK795" s="5">
        <v>2015</v>
      </c>
    </row>
    <row r="796" spans="1:37">
      <c r="R796" t="s">
        <v>437</v>
      </c>
      <c r="S796" s="33" t="s">
        <v>438</v>
      </c>
      <c r="T796" s="185">
        <v>1.4884E-2</v>
      </c>
      <c r="U796" s="185">
        <v>5.5365999999999999E-2</v>
      </c>
      <c r="V796" s="185">
        <v>6.3527E-2</v>
      </c>
      <c r="W796" s="185">
        <v>9.2474000000000001E-2</v>
      </c>
      <c r="X796" s="185">
        <v>0.121267</v>
      </c>
      <c r="Y796" s="185">
        <v>0.118677</v>
      </c>
      <c r="Z796" s="185">
        <v>0.13585</v>
      </c>
      <c r="AA796" s="185">
        <v>0.134655</v>
      </c>
      <c r="AB796" s="185">
        <v>0.120017</v>
      </c>
      <c r="AC796" s="185">
        <v>0.126469</v>
      </c>
      <c r="AD796" s="185">
        <v>0.14106299999999999</v>
      </c>
      <c r="AE796" s="185">
        <v>0.16914199999999999</v>
      </c>
      <c r="AF796" s="185">
        <v>0.16555300000000001</v>
      </c>
      <c r="AG796" s="185">
        <v>0.176397</v>
      </c>
      <c r="AH796" s="185">
        <v>0.17125699999999999</v>
      </c>
      <c r="AI796" s="185">
        <v>0.14586399999999999</v>
      </c>
      <c r="AJ796" s="185">
        <v>0.15257499999999999</v>
      </c>
      <c r="AK796" s="185">
        <v>0.14823800000000001</v>
      </c>
    </row>
    <row r="797" spans="1:37">
      <c r="R797" s="29"/>
      <c r="S797" s="186" t="s">
        <v>439</v>
      </c>
      <c r="T797" s="187">
        <v>0.46</v>
      </c>
      <c r="U797" s="187">
        <v>0.44</v>
      </c>
      <c r="V797" s="187">
        <v>0.45</v>
      </c>
      <c r="W797" s="187">
        <v>0.46</v>
      </c>
      <c r="X797" s="187">
        <v>0.46</v>
      </c>
      <c r="Y797" s="187">
        <v>0.48</v>
      </c>
      <c r="Z797" s="187">
        <v>0.49</v>
      </c>
      <c r="AA797" s="187">
        <v>0.51</v>
      </c>
      <c r="AB797" s="187">
        <v>0.51</v>
      </c>
      <c r="AC797" s="187">
        <v>0.5</v>
      </c>
      <c r="AD797" s="187">
        <v>0.52</v>
      </c>
      <c r="AE797" s="187">
        <v>0.54</v>
      </c>
      <c r="AF797" s="187">
        <v>0.52</v>
      </c>
      <c r="AG797" s="187">
        <v>0.54</v>
      </c>
      <c r="AH797" s="187">
        <v>0.52</v>
      </c>
      <c r="AI797" s="187">
        <v>0.51</v>
      </c>
      <c r="AJ797" s="187">
        <v>0.53</v>
      </c>
      <c r="AK797" s="187">
        <v>0.53</v>
      </c>
    </row>
    <row r="798" spans="1:37">
      <c r="R798" s="29"/>
      <c r="S798" s="186" t="s">
        <v>440</v>
      </c>
      <c r="T798" s="187">
        <v>0.97</v>
      </c>
      <c r="U798" s="187">
        <v>0.99</v>
      </c>
      <c r="V798" s="187">
        <v>0.99</v>
      </c>
      <c r="W798" s="187">
        <v>0.99</v>
      </c>
      <c r="X798" s="187">
        <v>0.99</v>
      </c>
      <c r="Y798" s="187">
        <v>0.99</v>
      </c>
      <c r="Z798" s="187">
        <v>0.99</v>
      </c>
      <c r="AA798" s="187">
        <v>0.99</v>
      </c>
      <c r="AB798" s="187">
        <v>0.99</v>
      </c>
      <c r="AC798" s="187">
        <v>0.99</v>
      </c>
      <c r="AD798" s="187">
        <v>0.99</v>
      </c>
      <c r="AE798" s="187">
        <v>0.99</v>
      </c>
      <c r="AF798" s="187">
        <v>0.99</v>
      </c>
      <c r="AG798" s="187">
        <v>0.99</v>
      </c>
      <c r="AH798" s="187">
        <v>0.99</v>
      </c>
      <c r="AI798" s="187">
        <v>0.97</v>
      </c>
      <c r="AJ798" s="187">
        <v>0.98</v>
      </c>
      <c r="AK798" s="187">
        <v>0.96</v>
      </c>
    </row>
    <row r="799" spans="1:37">
      <c r="R799" s="188" t="s">
        <v>441</v>
      </c>
      <c r="S799" s="33" t="s">
        <v>442</v>
      </c>
      <c r="T799" s="189">
        <v>7.0583917525773197E-3</v>
      </c>
      <c r="U799" s="189">
        <v>2.4607111111111111E-2</v>
      </c>
      <c r="V799" s="189">
        <v>2.8875909090909094E-2</v>
      </c>
      <c r="W799" s="189">
        <v>4.2967717171717178E-2</v>
      </c>
      <c r="X799" s="189">
        <v>5.6346282828282836E-2</v>
      </c>
      <c r="Y799" s="189">
        <v>5.7540363636363639E-2</v>
      </c>
      <c r="Z799" s="189">
        <v>6.723888888888889E-2</v>
      </c>
      <c r="AA799" s="189">
        <v>6.9367727272727275E-2</v>
      </c>
      <c r="AB799" s="189">
        <v>6.1826939393939392E-2</v>
      </c>
      <c r="AC799" s="189">
        <v>6.3873232323232332E-2</v>
      </c>
      <c r="AD799" s="189">
        <v>7.4093696969696976E-2</v>
      </c>
      <c r="AE799" s="189">
        <v>9.2259272727272731E-2</v>
      </c>
      <c r="AF799" s="189">
        <v>8.6957131313131319E-2</v>
      </c>
      <c r="AG799" s="189">
        <v>9.6216545454545471E-2</v>
      </c>
      <c r="AH799" s="189">
        <v>8.9953171717171723E-2</v>
      </c>
      <c r="AI799" s="189">
        <v>7.669138144329897E-2</v>
      </c>
      <c r="AJ799" s="189">
        <v>8.2515051020408167E-2</v>
      </c>
      <c r="AK799" s="189">
        <v>8.183972916666668E-2</v>
      </c>
    </row>
    <row r="827" spans="1:38">
      <c r="A827" s="2" t="s">
        <v>443</v>
      </c>
    </row>
    <row r="828" spans="1:38">
      <c r="B828" s="182" t="s">
        <v>444</v>
      </c>
    </row>
    <row r="829" spans="1:38">
      <c r="S829" s="2" t="s">
        <v>445</v>
      </c>
    </row>
    <row r="830" spans="1:38">
      <c r="S830" s="29" t="s">
        <v>446</v>
      </c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</row>
    <row r="831" spans="1:38">
      <c r="S831" s="2" t="s">
        <v>28</v>
      </c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</row>
    <row r="832" spans="1:38">
      <c r="S832" s="32"/>
      <c r="T832" s="5">
        <v>1998</v>
      </c>
      <c r="U832" s="5">
        <v>1999</v>
      </c>
      <c r="V832" s="5">
        <v>2000</v>
      </c>
      <c r="W832" s="5">
        <v>2001</v>
      </c>
      <c r="X832" s="5">
        <v>2002</v>
      </c>
      <c r="Y832" s="5">
        <v>2003</v>
      </c>
      <c r="Z832" s="5">
        <v>2004</v>
      </c>
      <c r="AA832" s="5">
        <v>2005</v>
      </c>
      <c r="AB832" s="5">
        <v>2006</v>
      </c>
      <c r="AC832" s="5">
        <v>2007</v>
      </c>
      <c r="AD832" s="5">
        <v>2008</v>
      </c>
      <c r="AE832" s="5">
        <v>2009</v>
      </c>
      <c r="AF832" s="5">
        <v>2010</v>
      </c>
      <c r="AG832" s="5">
        <v>2011</v>
      </c>
      <c r="AH832" s="5">
        <v>2012</v>
      </c>
      <c r="AI832" s="5">
        <v>2013</v>
      </c>
      <c r="AJ832" s="5">
        <v>2014</v>
      </c>
      <c r="AK832" s="5">
        <v>2015</v>
      </c>
      <c r="AL832" s="17">
        <v>2016</v>
      </c>
    </row>
    <row r="833" spans="19:38">
      <c r="S833" s="186" t="s">
        <v>54</v>
      </c>
      <c r="T833" s="171">
        <v>5.8219070133963755E-2</v>
      </c>
      <c r="U833" s="171">
        <v>6.4042790831121715E-2</v>
      </c>
      <c r="V833" s="171">
        <v>6.9551919253708516E-2</v>
      </c>
      <c r="W833" s="171">
        <v>7.2032571249608518E-2</v>
      </c>
      <c r="X833" s="171">
        <v>8.1610224682513832E-2</v>
      </c>
      <c r="Y833" s="171">
        <v>7.8075191013510084E-2</v>
      </c>
      <c r="Z833" s="171">
        <v>8.2056006641423859E-2</v>
      </c>
      <c r="AA833" s="171">
        <v>8.5389935896786742E-2</v>
      </c>
      <c r="AB833" s="171">
        <v>7.9392012029708511E-2</v>
      </c>
      <c r="AC833" s="171">
        <v>8.3066375563671982E-2</v>
      </c>
      <c r="AD833" s="171">
        <v>8.5952999406868069E-2</v>
      </c>
      <c r="AE833" s="171">
        <v>0.1021743828272122</v>
      </c>
      <c r="AF833" s="171">
        <v>0.10196062337768931</v>
      </c>
      <c r="AG833" s="171">
        <v>0.11135469595148337</v>
      </c>
      <c r="AH833" s="171">
        <v>0.11661909357865988</v>
      </c>
      <c r="AI833" s="171">
        <v>0.12024173676608038</v>
      </c>
      <c r="AJ833" s="171">
        <v>0.12976899211806139</v>
      </c>
      <c r="AK833" s="171">
        <v>0.12783979844489815</v>
      </c>
      <c r="AL833" s="171">
        <v>0.13540650578904956</v>
      </c>
    </row>
    <row r="834" spans="19:38">
      <c r="S834" s="186" t="s">
        <v>55</v>
      </c>
      <c r="T834" s="171">
        <v>5.5670311412469975E-2</v>
      </c>
      <c r="U834" s="171">
        <v>5.8673216508244204E-2</v>
      </c>
      <c r="V834" s="171">
        <v>6.2602530084666458E-2</v>
      </c>
      <c r="W834" s="171">
        <v>6.4314789687924007E-2</v>
      </c>
      <c r="X834" s="171">
        <v>7.4130418246818874E-2</v>
      </c>
      <c r="Y834" s="171">
        <v>7.2054506656267933E-2</v>
      </c>
      <c r="Z834" s="171">
        <v>7.3935152277325167E-2</v>
      </c>
      <c r="AA834" s="171">
        <v>7.8157665505226473E-2</v>
      </c>
      <c r="AB834" s="171">
        <v>7.314716185497952E-2</v>
      </c>
      <c r="AC834" s="171">
        <v>7.6880561543138229E-2</v>
      </c>
      <c r="AD834" s="171">
        <v>7.9481722861386356E-2</v>
      </c>
      <c r="AE834" s="171">
        <v>9.0380519904898204E-2</v>
      </c>
      <c r="AF834" s="171">
        <v>9.1777534950264167E-2</v>
      </c>
      <c r="AG834" s="171">
        <v>9.9508075203845539E-2</v>
      </c>
      <c r="AH834" s="171">
        <v>0.10172698500068805</v>
      </c>
      <c r="AI834" s="171">
        <v>0.10414521873927604</v>
      </c>
      <c r="AJ834" s="171">
        <v>0.11297661082016161</v>
      </c>
      <c r="AK834" s="171">
        <v>0.10931418436222101</v>
      </c>
      <c r="AL834" s="29"/>
    </row>
    <row r="835" spans="19:38">
      <c r="S835" s="186" t="s">
        <v>56</v>
      </c>
      <c r="T835" s="171">
        <v>3.7158012660448915E-2</v>
      </c>
      <c r="U835" s="171">
        <v>3.5838427424187941E-2</v>
      </c>
      <c r="V835" s="171">
        <v>3.8983390034020411E-2</v>
      </c>
      <c r="W835" s="171">
        <v>3.6134431313833482E-2</v>
      </c>
      <c r="X835" s="171">
        <v>4.2967861110739282E-2</v>
      </c>
      <c r="Y835" s="171">
        <v>4.0642734679230734E-2</v>
      </c>
      <c r="Z835" s="171">
        <v>3.7348045380173889E-2</v>
      </c>
      <c r="AA835" s="171">
        <v>3.7076811555293042E-2</v>
      </c>
      <c r="AB835" s="171">
        <v>3.8653198653198655E-2</v>
      </c>
      <c r="AC835" s="171">
        <v>3.8396601492293451E-2</v>
      </c>
      <c r="AD835" s="171">
        <v>3.8753955533637446E-2</v>
      </c>
      <c r="AE835" s="171">
        <v>4.1918354732672157E-2</v>
      </c>
      <c r="AF835" s="171">
        <v>4.3973186053374927E-2</v>
      </c>
      <c r="AG835" s="171">
        <v>4.6745186543479797E-2</v>
      </c>
      <c r="AH835" s="171">
        <v>5.0376715272008481E-2</v>
      </c>
      <c r="AI835" s="171">
        <v>5.4142108224980001E-2</v>
      </c>
      <c r="AJ835" s="171">
        <v>5.9561501300631731E-2</v>
      </c>
      <c r="AK835" s="171">
        <v>5.5219294161467557E-2</v>
      </c>
      <c r="AL835" s="29"/>
    </row>
    <row r="836" spans="19:38">
      <c r="S836" s="186" t="s">
        <v>447</v>
      </c>
      <c r="T836" s="171">
        <v>3.7171509940746937E-2</v>
      </c>
      <c r="U836" s="171">
        <v>3.5607715671124848E-2</v>
      </c>
      <c r="V836" s="171">
        <v>3.8291054739652872E-2</v>
      </c>
      <c r="W836" s="171">
        <v>3.4883876581219463E-2</v>
      </c>
      <c r="X836" s="171">
        <v>4.0388177498590645E-2</v>
      </c>
      <c r="Y836" s="171">
        <v>3.7934527617828957E-2</v>
      </c>
      <c r="Z836" s="171">
        <v>3.3338312578932355E-2</v>
      </c>
      <c r="AA836" s="171">
        <v>3.8246947521630145E-2</v>
      </c>
      <c r="AB836" s="171">
        <v>3.51991781451493E-2</v>
      </c>
      <c r="AC836" s="171">
        <v>3.4230932290313314E-2</v>
      </c>
      <c r="AD836" s="171">
        <v>3.3593653154828311E-2</v>
      </c>
      <c r="AE836" s="171">
        <v>3.4327470473277256E-2</v>
      </c>
      <c r="AF836" s="171">
        <v>3.6340710096058486E-2</v>
      </c>
      <c r="AG836" s="171">
        <v>3.6985305645425653E-2</v>
      </c>
      <c r="AH836" s="171">
        <v>4.0044606650446068E-2</v>
      </c>
      <c r="AI836" s="171">
        <v>4.6213592233009707E-2</v>
      </c>
      <c r="AJ836" s="171">
        <v>5.0165918407183291E-2</v>
      </c>
      <c r="AK836" s="171">
        <v>4.5895575027038893E-2</v>
      </c>
      <c r="AL836" s="29"/>
    </row>
    <row r="839" spans="19:38">
      <c r="S839" t="s">
        <v>448</v>
      </c>
    </row>
    <row r="841" spans="19:38">
      <c r="S841" s="4"/>
      <c r="T841" s="5" t="s">
        <v>54</v>
      </c>
      <c r="U841" s="5" t="s">
        <v>55</v>
      </c>
      <c r="V841" s="5" t="s">
        <v>56</v>
      </c>
      <c r="W841" s="56"/>
      <c r="X841" s="5" t="s">
        <v>447</v>
      </c>
    </row>
    <row r="842" spans="19:38">
      <c r="S842" s="21" t="s">
        <v>456</v>
      </c>
      <c r="U842" t="s">
        <v>449</v>
      </c>
      <c r="V842" t="s">
        <v>449</v>
      </c>
      <c r="X842" t="s">
        <v>449</v>
      </c>
    </row>
    <row r="843" spans="19:38">
      <c r="S843" s="21"/>
      <c r="U843" t="s">
        <v>450</v>
      </c>
      <c r="V843" t="s">
        <v>450</v>
      </c>
      <c r="X843" t="s">
        <v>450</v>
      </c>
    </row>
    <row r="844" spans="19:38">
      <c r="S844" s="21"/>
      <c r="U844" t="s">
        <v>451</v>
      </c>
      <c r="V844" t="s">
        <v>451</v>
      </c>
      <c r="X844" t="s">
        <v>451</v>
      </c>
    </row>
    <row r="845" spans="19:38">
      <c r="S845" s="21"/>
      <c r="U845" t="s">
        <v>452</v>
      </c>
      <c r="V845" t="s">
        <v>452</v>
      </c>
      <c r="X845" t="s">
        <v>452</v>
      </c>
    </row>
    <row r="846" spans="19:38">
      <c r="S846" s="21"/>
      <c r="U846" t="s">
        <v>453</v>
      </c>
      <c r="V846" t="s">
        <v>453</v>
      </c>
      <c r="X846" t="s">
        <v>453</v>
      </c>
    </row>
    <row r="847" spans="19:38">
      <c r="S847" s="21"/>
      <c r="U847" t="s">
        <v>454</v>
      </c>
      <c r="V847" t="s">
        <v>454</v>
      </c>
      <c r="X847" t="s">
        <v>454</v>
      </c>
    </row>
    <row r="848" spans="19:38">
      <c r="S848" s="4"/>
      <c r="T848" s="56"/>
      <c r="U848" s="56"/>
      <c r="V848" s="56" t="s">
        <v>455</v>
      </c>
      <c r="W848" s="56"/>
      <c r="X848" s="56" t="s">
        <v>455</v>
      </c>
    </row>
    <row r="849" spans="1:24">
      <c r="S849" s="21"/>
    </row>
    <row r="850" spans="1:24">
      <c r="S850" s="4" t="s">
        <v>457</v>
      </c>
      <c r="T850" s="56"/>
      <c r="U850" s="56"/>
      <c r="V850" s="56"/>
      <c r="W850" s="56"/>
      <c r="X850" s="56" t="s">
        <v>437</v>
      </c>
    </row>
    <row r="864" spans="1:24">
      <c r="A864" s="2" t="s">
        <v>458</v>
      </c>
    </row>
    <row r="865" spans="2:40" ht="15.75">
      <c r="B865" s="97" t="s">
        <v>459</v>
      </c>
    </row>
    <row r="866" spans="2:40">
      <c r="S866" s="2" t="s">
        <v>460</v>
      </c>
    </row>
    <row r="867" spans="2:40">
      <c r="S867" s="190" t="s">
        <v>461</v>
      </c>
    </row>
    <row r="868" spans="2:40">
      <c r="S868" s="2" t="s">
        <v>462</v>
      </c>
      <c r="AN868" s="6" t="s">
        <v>463</v>
      </c>
    </row>
    <row r="869" spans="2:40">
      <c r="S869" s="34"/>
      <c r="T869" s="5">
        <v>1998</v>
      </c>
      <c r="U869" s="5">
        <v>1999</v>
      </c>
      <c r="V869" s="5">
        <v>2000</v>
      </c>
      <c r="W869" s="5">
        <v>2001</v>
      </c>
      <c r="X869" s="5">
        <v>2002</v>
      </c>
      <c r="Y869" s="5">
        <v>2003</v>
      </c>
      <c r="Z869" s="5">
        <v>2004</v>
      </c>
      <c r="AA869" s="5">
        <v>2005</v>
      </c>
      <c r="AB869" s="5">
        <v>2006</v>
      </c>
      <c r="AC869" s="5">
        <v>2007</v>
      </c>
      <c r="AD869" s="5">
        <v>2008</v>
      </c>
      <c r="AE869" s="5">
        <v>2009</v>
      </c>
      <c r="AF869" s="5">
        <v>2010</v>
      </c>
      <c r="AG869" s="5">
        <v>2011</v>
      </c>
      <c r="AH869" s="5">
        <v>2012</v>
      </c>
      <c r="AI869" s="5">
        <v>2013</v>
      </c>
      <c r="AJ869" s="5">
        <v>2014</v>
      </c>
      <c r="AK869" s="5">
        <v>2015</v>
      </c>
      <c r="AL869" s="5">
        <v>2016</v>
      </c>
      <c r="AM869" s="170" t="s">
        <v>176</v>
      </c>
      <c r="AN869" s="23" t="s">
        <v>45</v>
      </c>
    </row>
    <row r="870" spans="2:40">
      <c r="R870" s="21" t="s">
        <v>464</v>
      </c>
      <c r="S870" s="21"/>
      <c r="T870" s="88">
        <v>58.016308947586289</v>
      </c>
      <c r="U870" s="88">
        <v>61.429607337941341</v>
      </c>
      <c r="V870" s="88">
        <v>63.780491958384033</v>
      </c>
      <c r="W870" s="88">
        <v>65.309252752026069</v>
      </c>
      <c r="X870" s="88">
        <v>64.941798990462786</v>
      </c>
      <c r="Y870" s="88">
        <v>65.022414874709639</v>
      </c>
      <c r="Z870" s="88">
        <v>64.792843510573377</v>
      </c>
      <c r="AA870" s="88">
        <v>65.030431523163102</v>
      </c>
      <c r="AB870" s="88">
        <v>64.400347359203465</v>
      </c>
      <c r="AC870" s="88">
        <v>64.895616064841462</v>
      </c>
      <c r="AD870" s="88">
        <v>65.401551181833597</v>
      </c>
      <c r="AE870" s="88">
        <v>66.062045626964775</v>
      </c>
      <c r="AF870" s="88">
        <v>66.309391337897551</v>
      </c>
      <c r="AG870" s="88">
        <v>64.973535151042782</v>
      </c>
      <c r="AH870" s="88">
        <v>65.001084773832048</v>
      </c>
      <c r="AI870" s="88">
        <v>62.156346680848941</v>
      </c>
      <c r="AJ870" s="88">
        <v>63.44526685036395</v>
      </c>
      <c r="AK870" s="88">
        <v>64.886004450873187</v>
      </c>
      <c r="AL870" s="88">
        <v>66.190079976516799</v>
      </c>
      <c r="AN870" s="160">
        <f>AL870/V870-1</f>
        <v>3.7779389028623322E-2</v>
      </c>
    </row>
    <row r="871" spans="2:40">
      <c r="R871" s="21" t="s">
        <v>465</v>
      </c>
      <c r="S871" s="21"/>
      <c r="T871" s="88">
        <v>7.9378205903761287</v>
      </c>
      <c r="U871" s="88">
        <v>8.3465638090909042</v>
      </c>
      <c r="V871" s="88">
        <v>8.6177062630528312</v>
      </c>
      <c r="W871" s="88">
        <v>8.783128633097494</v>
      </c>
      <c r="X871" s="88">
        <v>8.728183202875309</v>
      </c>
      <c r="Y871" s="88">
        <v>8.7622281540719928</v>
      </c>
      <c r="Z871" s="88">
        <v>8.8626024463129252</v>
      </c>
      <c r="AA871" s="88">
        <v>8.863559886142788</v>
      </c>
      <c r="AB871" s="88">
        <v>8.8255843362694844</v>
      </c>
      <c r="AC871" s="88">
        <v>8.9244100996980187</v>
      </c>
      <c r="AD871" s="88">
        <v>9.0021853228889146</v>
      </c>
      <c r="AE871" s="88">
        <v>9.0749124282815981</v>
      </c>
      <c r="AF871" s="88">
        <v>9.18370642231387</v>
      </c>
      <c r="AG871" s="88">
        <v>9.206241836597858</v>
      </c>
      <c r="AH871" s="88">
        <v>9.2172440670464422</v>
      </c>
      <c r="AI871" s="88">
        <v>9.0439871212710283</v>
      </c>
      <c r="AJ871" s="88">
        <v>8.9513248337493074</v>
      </c>
      <c r="AK871" s="88">
        <v>9.2637604965790494</v>
      </c>
      <c r="AL871" s="88">
        <v>9.170881351604617</v>
      </c>
      <c r="AN871" s="160">
        <f t="shared" ref="AN871:AN875" si="12">AL871/V871-1</f>
        <v>6.4190524910722857E-2</v>
      </c>
    </row>
    <row r="872" spans="2:40">
      <c r="R872" s="193" t="s">
        <v>466</v>
      </c>
      <c r="S872" s="193"/>
      <c r="T872" s="88">
        <f t="shared" ref="T872:AH873" si="13">T870</f>
        <v>58.016308947586289</v>
      </c>
      <c r="U872" s="88">
        <f t="shared" si="13"/>
        <v>61.429607337941341</v>
      </c>
      <c r="V872" s="88">
        <f t="shared" si="13"/>
        <v>63.780491958384033</v>
      </c>
      <c r="W872" s="88">
        <f t="shared" si="13"/>
        <v>65.309252752026069</v>
      </c>
      <c r="X872" s="88">
        <f t="shared" si="13"/>
        <v>64.941798990462786</v>
      </c>
      <c r="Y872" s="88">
        <f t="shared" si="13"/>
        <v>65.022414874709639</v>
      </c>
      <c r="Z872" s="88">
        <f t="shared" si="13"/>
        <v>64.792843510573377</v>
      </c>
      <c r="AA872" s="88">
        <f t="shared" si="13"/>
        <v>65.030431523163102</v>
      </c>
      <c r="AB872" s="88">
        <f t="shared" si="13"/>
        <v>64.400347359203465</v>
      </c>
      <c r="AC872" s="88">
        <f t="shared" si="13"/>
        <v>64.895616064841462</v>
      </c>
      <c r="AD872" s="88">
        <f t="shared" si="13"/>
        <v>65.401551181833597</v>
      </c>
      <c r="AE872" s="88">
        <f t="shared" si="13"/>
        <v>66.062045626964775</v>
      </c>
      <c r="AF872" s="88">
        <f t="shared" si="13"/>
        <v>66.309391337897551</v>
      </c>
      <c r="AG872" s="88">
        <f t="shared" si="13"/>
        <v>64.973535151042782</v>
      </c>
      <c r="AH872" s="88">
        <f t="shared" si="13"/>
        <v>65.001084773832048</v>
      </c>
      <c r="AI872" s="191">
        <f>AI870-$AM$872</f>
        <v>63.112675116236517</v>
      </c>
      <c r="AJ872" s="191">
        <f t="shared" ref="AJ872:AL872" si="14">AJ870-$AM$872</f>
        <v>64.401595285751526</v>
      </c>
      <c r="AK872" s="191">
        <f t="shared" si="14"/>
        <v>65.842332886260763</v>
      </c>
      <c r="AL872" s="191">
        <f t="shared" si="14"/>
        <v>67.146408411904375</v>
      </c>
      <c r="AM872" s="191">
        <v>-0.95632843538757584</v>
      </c>
      <c r="AN872" s="160">
        <f t="shared" si="12"/>
        <v>5.2773447650992678E-2</v>
      </c>
    </row>
    <row r="873" spans="2:40">
      <c r="R873" s="193" t="s">
        <v>467</v>
      </c>
      <c r="S873" s="193"/>
      <c r="T873" s="88">
        <f t="shared" si="13"/>
        <v>7.9378205903761287</v>
      </c>
      <c r="U873" s="88">
        <f t="shared" si="13"/>
        <v>8.3465638090909042</v>
      </c>
      <c r="V873" s="88">
        <f t="shared" si="13"/>
        <v>8.6177062630528312</v>
      </c>
      <c r="W873" s="88">
        <f t="shared" si="13"/>
        <v>8.783128633097494</v>
      </c>
      <c r="X873" s="88">
        <f t="shared" si="13"/>
        <v>8.728183202875309</v>
      </c>
      <c r="Y873" s="88">
        <f t="shared" si="13"/>
        <v>8.7622281540719928</v>
      </c>
      <c r="Z873" s="88">
        <f t="shared" si="13"/>
        <v>8.8626024463129252</v>
      </c>
      <c r="AA873" s="88">
        <f t="shared" si="13"/>
        <v>8.863559886142788</v>
      </c>
      <c r="AB873" s="88">
        <f t="shared" si="13"/>
        <v>8.8255843362694844</v>
      </c>
      <c r="AC873" s="88">
        <f t="shared" si="13"/>
        <v>8.9244100996980187</v>
      </c>
      <c r="AD873" s="88">
        <f t="shared" si="13"/>
        <v>9.0021853228889146</v>
      </c>
      <c r="AE873" s="88">
        <f t="shared" si="13"/>
        <v>9.0749124282815981</v>
      </c>
      <c r="AF873" s="88">
        <f t="shared" si="13"/>
        <v>9.18370642231387</v>
      </c>
      <c r="AG873" s="88">
        <f t="shared" si="13"/>
        <v>9.206241836597858</v>
      </c>
      <c r="AH873" s="88">
        <f t="shared" si="13"/>
        <v>9.2172440670464422</v>
      </c>
      <c r="AI873" s="191">
        <f>AI871-$AM$873</f>
        <v>9.2620097110033957</v>
      </c>
      <c r="AJ873" s="191">
        <f t="shared" ref="AJ873:AL873" si="15">AJ871-$AM$873</f>
        <v>9.1693474234816748</v>
      </c>
      <c r="AK873" s="191">
        <f t="shared" si="15"/>
        <v>9.4817830863114168</v>
      </c>
      <c r="AL873" s="191">
        <f t="shared" si="15"/>
        <v>9.3889039413369844</v>
      </c>
      <c r="AM873" s="191">
        <v>-0.21802258973236768</v>
      </c>
      <c r="AN873" s="160">
        <f t="shared" si="12"/>
        <v>8.9489900762869112E-2</v>
      </c>
    </row>
    <row r="874" spans="2:40">
      <c r="R874" s="193" t="s">
        <v>468</v>
      </c>
      <c r="S874" s="193" t="s">
        <v>17</v>
      </c>
      <c r="T874" s="8">
        <f>T872/$V872</f>
        <v>0.90962466996085889</v>
      </c>
      <c r="U874" s="8">
        <f t="shared" ref="U874:AL875" si="16">U872/$V872</f>
        <v>0.96314100835132133</v>
      </c>
      <c r="V874" s="8">
        <f t="shared" si="16"/>
        <v>1</v>
      </c>
      <c r="W874" s="8">
        <f t="shared" si="16"/>
        <v>1.0239690969244881</v>
      </c>
      <c r="X874" s="8">
        <f t="shared" si="16"/>
        <v>1.0182078719749683</v>
      </c>
      <c r="Y874" s="8">
        <f t="shared" si="16"/>
        <v>1.0194718303072348</v>
      </c>
      <c r="Z874" s="8">
        <f t="shared" si="16"/>
        <v>1.015872432480607</v>
      </c>
      <c r="AA874" s="8">
        <f t="shared" si="16"/>
        <v>1.0195975215367521</v>
      </c>
      <c r="AB874" s="8">
        <f t="shared" si="16"/>
        <v>1.0097185735290954</v>
      </c>
      <c r="AC874" s="8">
        <f t="shared" si="16"/>
        <v>1.0174837802628589</v>
      </c>
      <c r="AD874" s="8">
        <f t="shared" si="16"/>
        <v>1.0254162232631772</v>
      </c>
      <c r="AE874" s="8">
        <f t="shared" si="16"/>
        <v>1.0357719672352077</v>
      </c>
      <c r="AF874" s="8">
        <f t="shared" si="16"/>
        <v>1.0396500450508219</v>
      </c>
      <c r="AG874" s="8">
        <f t="shared" si="16"/>
        <v>1.018705456104622</v>
      </c>
      <c r="AH874" s="8">
        <f t="shared" si="16"/>
        <v>1.0191374004490972</v>
      </c>
      <c r="AI874" s="192">
        <f t="shared" si="16"/>
        <v>0.98952944981071556</v>
      </c>
      <c r="AJ874" s="192">
        <f t="shared" si="16"/>
        <v>1.0097381394889955</v>
      </c>
      <c r="AK874" s="192">
        <f t="shared" si="16"/>
        <v>1.0323271405498418</v>
      </c>
      <c r="AL874" s="192">
        <f t="shared" si="16"/>
        <v>1.0527734476509927</v>
      </c>
      <c r="AN874" s="160">
        <f t="shared" si="12"/>
        <v>5.2773447650992678E-2</v>
      </c>
    </row>
    <row r="875" spans="2:40">
      <c r="R875" s="193" t="s">
        <v>469</v>
      </c>
      <c r="S875" s="193" t="s">
        <v>91</v>
      </c>
      <c r="T875" s="8">
        <f>T873/$V873</f>
        <v>0.92110595883366164</v>
      </c>
      <c r="U875" s="8">
        <f t="shared" si="16"/>
        <v>0.96853658668729392</v>
      </c>
      <c r="V875" s="8">
        <f t="shared" si="16"/>
        <v>1</v>
      </c>
      <c r="W875" s="8">
        <f t="shared" si="16"/>
        <v>1.0191956380265463</v>
      </c>
      <c r="X875" s="8">
        <f t="shared" si="16"/>
        <v>1.012819761598992</v>
      </c>
      <c r="Y875" s="8">
        <f t="shared" si="16"/>
        <v>1.0167703431293287</v>
      </c>
      <c r="Z875" s="8">
        <f t="shared" si="16"/>
        <v>1.0284177919024753</v>
      </c>
      <c r="AA875" s="8">
        <f t="shared" si="16"/>
        <v>1.0285288933720123</v>
      </c>
      <c r="AB875" s="8">
        <f t="shared" si="16"/>
        <v>1.0241222045485467</v>
      </c>
      <c r="AC875" s="8">
        <f t="shared" si="16"/>
        <v>1.0355899617929816</v>
      </c>
      <c r="AD875" s="8">
        <f t="shared" si="16"/>
        <v>1.0446150110133692</v>
      </c>
      <c r="AE875" s="8">
        <f t="shared" si="16"/>
        <v>1.053054275844719</v>
      </c>
      <c r="AF875" s="8">
        <f t="shared" si="16"/>
        <v>1.0656787481475996</v>
      </c>
      <c r="AG875" s="8">
        <f t="shared" si="16"/>
        <v>1.0682937611912218</v>
      </c>
      <c r="AH875" s="8">
        <f t="shared" si="16"/>
        <v>1.0695704617554722</v>
      </c>
      <c r="AI875" s="192">
        <f t="shared" si="16"/>
        <v>1.0747650741721058</v>
      </c>
      <c r="AJ875" s="192">
        <f t="shared" si="16"/>
        <v>1.0640125276483285</v>
      </c>
      <c r="AK875" s="192">
        <f t="shared" si="16"/>
        <v>1.1002676114598138</v>
      </c>
      <c r="AL875" s="192">
        <f t="shared" si="16"/>
        <v>1.0894899007628691</v>
      </c>
      <c r="AN875" s="160">
        <f t="shared" si="12"/>
        <v>8.9489900762869112E-2</v>
      </c>
    </row>
    <row r="901" spans="1:40">
      <c r="A901" s="2" t="s">
        <v>470</v>
      </c>
    </row>
    <row r="902" spans="1:40" ht="15.75">
      <c r="B902" s="97" t="s">
        <v>471</v>
      </c>
    </row>
    <row r="903" spans="1:40">
      <c r="S903" s="2" t="s">
        <v>472</v>
      </c>
    </row>
    <row r="904" spans="1:40">
      <c r="S904" s="2" t="s">
        <v>473</v>
      </c>
    </row>
    <row r="905" spans="1:40">
      <c r="S905" s="2" t="s">
        <v>25</v>
      </c>
      <c r="AN905" s="6" t="s">
        <v>463</v>
      </c>
    </row>
    <row r="906" spans="1:40">
      <c r="S906" s="34"/>
      <c r="T906" s="5">
        <v>1998</v>
      </c>
      <c r="U906" s="5">
        <v>1999</v>
      </c>
      <c r="V906" s="5">
        <v>2000</v>
      </c>
      <c r="W906" s="5">
        <v>2001</v>
      </c>
      <c r="X906" s="5">
        <v>2002</v>
      </c>
      <c r="Y906" s="5">
        <v>2003</v>
      </c>
      <c r="Z906" s="5">
        <v>2004</v>
      </c>
      <c r="AA906" s="5">
        <v>2005</v>
      </c>
      <c r="AB906" s="5">
        <v>2006</v>
      </c>
      <c r="AC906" s="5">
        <v>2007</v>
      </c>
      <c r="AD906" s="5">
        <v>2008</v>
      </c>
      <c r="AE906" s="5">
        <v>2009</v>
      </c>
      <c r="AF906" s="5">
        <v>2010</v>
      </c>
      <c r="AG906" s="5">
        <v>2011</v>
      </c>
      <c r="AH906" s="5">
        <v>2012</v>
      </c>
      <c r="AI906" s="5">
        <v>2013</v>
      </c>
      <c r="AJ906" s="5">
        <v>2014</v>
      </c>
      <c r="AK906" s="5">
        <v>2015</v>
      </c>
      <c r="AL906" s="5">
        <v>2016</v>
      </c>
      <c r="AM906" s="170" t="s">
        <v>176</v>
      </c>
      <c r="AN906" s="23" t="s">
        <v>45</v>
      </c>
    </row>
    <row r="907" spans="1:40">
      <c r="R907" t="s">
        <v>474</v>
      </c>
      <c r="S907" s="21" t="s">
        <v>475</v>
      </c>
      <c r="T907" s="88">
        <v>57.110592995170585</v>
      </c>
      <c r="U907" s="88">
        <v>59.731288938440734</v>
      </c>
      <c r="V907" s="88">
        <v>61.844231436835244</v>
      </c>
      <c r="W907" s="88">
        <v>63.459065021962132</v>
      </c>
      <c r="X907" s="88">
        <v>63.067760770782392</v>
      </c>
      <c r="Y907" s="88">
        <v>63.168014023214994</v>
      </c>
      <c r="Z907" s="88">
        <v>62.651854646448342</v>
      </c>
      <c r="AA907" s="88">
        <v>62.971527773029422</v>
      </c>
      <c r="AB907" s="88">
        <v>62.664375357559123</v>
      </c>
      <c r="AC907" s="88">
        <v>62.975085338345615</v>
      </c>
      <c r="AD907" s="88">
        <v>63.328331036972841</v>
      </c>
      <c r="AE907" s="88">
        <v>63.327746331203279</v>
      </c>
      <c r="AF907" s="88">
        <v>63.535388945812798</v>
      </c>
      <c r="AG907" s="88">
        <v>62.206590727199178</v>
      </c>
      <c r="AH907" s="88">
        <v>61.849199033222689</v>
      </c>
      <c r="AI907" s="88">
        <v>58.689306369635339</v>
      </c>
      <c r="AJ907" s="88">
        <v>59.552833314165945</v>
      </c>
      <c r="AK907" s="88">
        <v>60.241099339180565</v>
      </c>
      <c r="AL907" s="88">
        <v>61.427491046586063</v>
      </c>
      <c r="AN907" s="160">
        <f>AL907/V907-1</f>
        <v>-6.7385491025920841E-3</v>
      </c>
    </row>
    <row r="908" spans="1:40">
      <c r="S908" s="21" t="s">
        <v>476</v>
      </c>
      <c r="T908" s="88">
        <v>7.7899692812201566</v>
      </c>
      <c r="U908" s="88">
        <v>8.0489629300240502</v>
      </c>
      <c r="V908" s="88">
        <v>8.3067415032861085</v>
      </c>
      <c r="W908" s="88">
        <v>8.4958207815384643</v>
      </c>
      <c r="X908" s="88">
        <v>8.4250342852501934</v>
      </c>
      <c r="Y908" s="88">
        <v>8.4583526203270409</v>
      </c>
      <c r="Z908" s="88">
        <v>8.5377380194169792</v>
      </c>
      <c r="AA908" s="88">
        <v>8.5365615894082083</v>
      </c>
      <c r="AB908" s="88">
        <v>8.5461140566961777</v>
      </c>
      <c r="AC908" s="88">
        <v>8.5992742476056296</v>
      </c>
      <c r="AD908" s="88">
        <v>8.6486573835055776</v>
      </c>
      <c r="AE908" s="88">
        <v>8.6371593805853237</v>
      </c>
      <c r="AF908" s="88">
        <v>8.7436840871519053</v>
      </c>
      <c r="AG908" s="88">
        <v>8.7222109841883118</v>
      </c>
      <c r="AH908" s="88">
        <v>8.6366175706909996</v>
      </c>
      <c r="AI908" s="88">
        <v>8.3922058172590148</v>
      </c>
      <c r="AJ908" s="88">
        <v>8.2585247442854328</v>
      </c>
      <c r="AK908" s="88">
        <v>8.4655489570378624</v>
      </c>
      <c r="AL908" s="88">
        <v>8.337488087155041</v>
      </c>
      <c r="AN908" s="160">
        <f t="shared" ref="AN908:AN912" si="17">AL908/V908-1</f>
        <v>3.7014013084155639E-3</v>
      </c>
    </row>
    <row r="909" spans="1:40">
      <c r="R909" t="s">
        <v>477</v>
      </c>
      <c r="S909" s="193" t="s">
        <v>466</v>
      </c>
      <c r="T909" s="88">
        <f t="shared" ref="T909:AH910" si="18">T907</f>
        <v>57.110592995170585</v>
      </c>
      <c r="U909" s="88">
        <f t="shared" si="18"/>
        <v>59.731288938440734</v>
      </c>
      <c r="V909" s="88">
        <f t="shared" si="18"/>
        <v>61.844231436835244</v>
      </c>
      <c r="W909" s="88">
        <f t="shared" si="18"/>
        <v>63.459065021962132</v>
      </c>
      <c r="X909" s="88">
        <f t="shared" si="18"/>
        <v>63.067760770782392</v>
      </c>
      <c r="Y909" s="88">
        <f t="shared" si="18"/>
        <v>63.168014023214994</v>
      </c>
      <c r="Z909" s="88">
        <f t="shared" si="18"/>
        <v>62.651854646448342</v>
      </c>
      <c r="AA909" s="88">
        <f t="shared" si="18"/>
        <v>62.971527773029422</v>
      </c>
      <c r="AB909" s="88">
        <f t="shared" si="18"/>
        <v>62.664375357559123</v>
      </c>
      <c r="AC909" s="88">
        <f t="shared" si="18"/>
        <v>62.975085338345615</v>
      </c>
      <c r="AD909" s="88">
        <f t="shared" si="18"/>
        <v>63.328331036972841</v>
      </c>
      <c r="AE909" s="88">
        <f t="shared" si="18"/>
        <v>63.327746331203279</v>
      </c>
      <c r="AF909" s="88">
        <f t="shared" si="18"/>
        <v>63.535388945812798</v>
      </c>
      <c r="AG909" s="88">
        <f t="shared" si="18"/>
        <v>62.206590727199178</v>
      </c>
      <c r="AH909" s="88">
        <f t="shared" si="18"/>
        <v>61.849199033222689</v>
      </c>
      <c r="AI909" s="191">
        <f>AI907-$AM909</f>
        <v>59.705056550969253</v>
      </c>
      <c r="AJ909" s="191">
        <f t="shared" ref="AJ909:AL910" si="19">AJ907-$AM909</f>
        <v>60.568583495499858</v>
      </c>
      <c r="AK909" s="191">
        <f t="shared" si="19"/>
        <v>61.256849520514479</v>
      </c>
      <c r="AL909" s="191">
        <f t="shared" si="19"/>
        <v>62.443241227919977</v>
      </c>
      <c r="AM909" s="191">
        <v>-1.0157501813339109</v>
      </c>
      <c r="AN909" s="160">
        <f t="shared" si="17"/>
        <v>9.685782766926776E-3</v>
      </c>
    </row>
    <row r="910" spans="1:40">
      <c r="S910" s="193" t="s">
        <v>467</v>
      </c>
      <c r="T910" s="88">
        <f t="shared" si="18"/>
        <v>7.7899692812201566</v>
      </c>
      <c r="U910" s="88">
        <f t="shared" si="18"/>
        <v>8.0489629300240502</v>
      </c>
      <c r="V910" s="88">
        <f t="shared" si="18"/>
        <v>8.3067415032861085</v>
      </c>
      <c r="W910" s="88">
        <f t="shared" si="18"/>
        <v>8.4958207815384643</v>
      </c>
      <c r="X910" s="88">
        <f t="shared" si="18"/>
        <v>8.4250342852501934</v>
      </c>
      <c r="Y910" s="88">
        <f t="shared" si="18"/>
        <v>8.4583526203270409</v>
      </c>
      <c r="Z910" s="88">
        <f t="shared" si="18"/>
        <v>8.5377380194169792</v>
      </c>
      <c r="AA910" s="88">
        <f t="shared" si="18"/>
        <v>8.5365615894082083</v>
      </c>
      <c r="AB910" s="88">
        <f t="shared" si="18"/>
        <v>8.5461140566961777</v>
      </c>
      <c r="AC910" s="88">
        <f t="shared" si="18"/>
        <v>8.5992742476056296</v>
      </c>
      <c r="AD910" s="88">
        <f t="shared" si="18"/>
        <v>8.6486573835055776</v>
      </c>
      <c r="AE910" s="88">
        <f t="shared" si="18"/>
        <v>8.6371593805853237</v>
      </c>
      <c r="AF910" s="88">
        <f t="shared" si="18"/>
        <v>8.7436840871519053</v>
      </c>
      <c r="AG910" s="88">
        <f t="shared" si="18"/>
        <v>8.7222109841883118</v>
      </c>
      <c r="AH910" s="88">
        <f t="shared" si="18"/>
        <v>8.6366175706909996</v>
      </c>
      <c r="AI910" s="191">
        <f>AI908-$AM910</f>
        <v>8.6244716735945879</v>
      </c>
      <c r="AJ910" s="191">
        <f t="shared" si="19"/>
        <v>8.4907906006210059</v>
      </c>
      <c r="AK910" s="191">
        <f t="shared" si="19"/>
        <v>8.6978148133734354</v>
      </c>
      <c r="AL910" s="191">
        <f t="shared" si="19"/>
        <v>8.569753943490614</v>
      </c>
      <c r="AM910" s="191">
        <v>-0.23226585633557306</v>
      </c>
      <c r="AN910" s="160">
        <f t="shared" si="17"/>
        <v>3.1662528573985327E-2</v>
      </c>
    </row>
    <row r="911" spans="1:40">
      <c r="R911" t="s">
        <v>478</v>
      </c>
      <c r="S911" s="193" t="s">
        <v>479</v>
      </c>
      <c r="T911" s="194">
        <f>T909/$V909</f>
        <v>0.92345869078348286</v>
      </c>
      <c r="U911" s="194">
        <f t="shared" ref="U911:AL912" si="20">U909/$V909</f>
        <v>0.96583444487377013</v>
      </c>
      <c r="V911" s="194">
        <f t="shared" si="20"/>
        <v>1</v>
      </c>
      <c r="W911" s="194">
        <f t="shared" si="20"/>
        <v>1.0261113049286772</v>
      </c>
      <c r="X911" s="194">
        <f t="shared" si="20"/>
        <v>1.0197840494662271</v>
      </c>
      <c r="Y911" s="194">
        <f t="shared" si="20"/>
        <v>1.0214051101553716</v>
      </c>
      <c r="Z911" s="194">
        <f t="shared" si="20"/>
        <v>1.0130589901571978</v>
      </c>
      <c r="AA911" s="194">
        <f t="shared" si="20"/>
        <v>1.0182279949156705</v>
      </c>
      <c r="AB911" s="194">
        <f t="shared" si="20"/>
        <v>1.0132614457592788</v>
      </c>
      <c r="AC911" s="194">
        <f t="shared" si="20"/>
        <v>1.0182855195260268</v>
      </c>
      <c r="AD911" s="194">
        <f t="shared" si="20"/>
        <v>1.0239973812537939</v>
      </c>
      <c r="AE911" s="194">
        <f t="shared" si="20"/>
        <v>1.0239879267621463</v>
      </c>
      <c r="AF911" s="194">
        <f t="shared" si="20"/>
        <v>1.0273454365861887</v>
      </c>
      <c r="AG911" s="194">
        <f t="shared" si="20"/>
        <v>1.0058592253787491</v>
      </c>
      <c r="AH911" s="194">
        <f t="shared" si="20"/>
        <v>1.0000803243289154</v>
      </c>
      <c r="AI911" s="195">
        <f t="shared" si="20"/>
        <v>0.96541027617020603</v>
      </c>
      <c r="AJ911" s="195">
        <f t="shared" si="20"/>
        <v>0.97937321053721438</v>
      </c>
      <c r="AK911" s="195">
        <f t="shared" si="20"/>
        <v>0.99050223597780995</v>
      </c>
      <c r="AL911" s="195">
        <f t="shared" si="20"/>
        <v>1.0096857827669268</v>
      </c>
      <c r="AN911" s="160">
        <f t="shared" si="17"/>
        <v>9.685782766926776E-3</v>
      </c>
    </row>
    <row r="912" spans="1:40">
      <c r="S912" s="193" t="s">
        <v>480</v>
      </c>
      <c r="T912" s="194">
        <f>T910/$V910</f>
        <v>0.93778881624503196</v>
      </c>
      <c r="U912" s="194">
        <f t="shared" si="20"/>
        <v>0.96896754603955326</v>
      </c>
      <c r="V912" s="194">
        <f t="shared" si="20"/>
        <v>1</v>
      </c>
      <c r="W912" s="194">
        <f t="shared" si="20"/>
        <v>1.0227621478503401</v>
      </c>
      <c r="X912" s="194">
        <f t="shared" si="20"/>
        <v>1.0142405757922393</v>
      </c>
      <c r="Y912" s="194">
        <f t="shared" si="20"/>
        <v>1.0182515751791428</v>
      </c>
      <c r="Z912" s="194">
        <f t="shared" si="20"/>
        <v>1.0278083188262799</v>
      </c>
      <c r="AA912" s="194">
        <f t="shared" si="20"/>
        <v>1.0276666953017839</v>
      </c>
      <c r="AB912" s="194">
        <f t="shared" si="20"/>
        <v>1.0288166609392353</v>
      </c>
      <c r="AC912" s="194">
        <f t="shared" si="20"/>
        <v>1.0352163052387986</v>
      </c>
      <c r="AD912" s="194">
        <f t="shared" si="20"/>
        <v>1.0411612519884252</v>
      </c>
      <c r="AE912" s="194">
        <f t="shared" si="20"/>
        <v>1.0397770747011332</v>
      </c>
      <c r="AF912" s="194">
        <f t="shared" si="20"/>
        <v>1.0526009607609608</v>
      </c>
      <c r="AG912" s="194">
        <f t="shared" si="20"/>
        <v>1.0500159395519706</v>
      </c>
      <c r="AH912" s="194">
        <f t="shared" si="20"/>
        <v>1.0397118493785311</v>
      </c>
      <c r="AI912" s="195">
        <f t="shared" si="20"/>
        <v>1.0382496759027335</v>
      </c>
      <c r="AJ912" s="195">
        <f t="shared" si="20"/>
        <v>1.0221565938054156</v>
      </c>
      <c r="AK912" s="195">
        <f t="shared" si="20"/>
        <v>1.04707902730964</v>
      </c>
      <c r="AL912" s="195">
        <f t="shared" si="20"/>
        <v>1.0316625285739853</v>
      </c>
      <c r="AN912" s="160">
        <f t="shared" si="17"/>
        <v>3.1662528573985327E-2</v>
      </c>
    </row>
    <row r="915" spans="18:40">
      <c r="S915" s="2" t="s">
        <v>481</v>
      </c>
      <c r="AN915" s="6" t="s">
        <v>463</v>
      </c>
    </row>
    <row r="916" spans="18:40">
      <c r="S916" s="34"/>
      <c r="T916" s="5">
        <v>1998</v>
      </c>
      <c r="U916" s="5">
        <v>1999</v>
      </c>
      <c r="V916" s="5">
        <v>2000</v>
      </c>
      <c r="W916" s="5">
        <v>2001</v>
      </c>
      <c r="X916" s="5">
        <v>2002</v>
      </c>
      <c r="Y916" s="5">
        <v>2003</v>
      </c>
      <c r="Z916" s="5">
        <v>2004</v>
      </c>
      <c r="AA916" s="5">
        <v>2005</v>
      </c>
      <c r="AB916" s="5">
        <v>2006</v>
      </c>
      <c r="AC916" s="5">
        <v>2007</v>
      </c>
      <c r="AD916" s="5">
        <v>2008</v>
      </c>
      <c r="AE916" s="5">
        <v>2009</v>
      </c>
      <c r="AF916" s="5">
        <v>2010</v>
      </c>
      <c r="AG916" s="5">
        <v>2011</v>
      </c>
      <c r="AH916" s="5">
        <v>2012</v>
      </c>
      <c r="AI916" s="5">
        <v>2013</v>
      </c>
      <c r="AJ916" s="5">
        <v>2014</v>
      </c>
      <c r="AK916" s="5">
        <v>2015</v>
      </c>
      <c r="AL916" s="5">
        <v>2016</v>
      </c>
      <c r="AM916" s="170" t="s">
        <v>176</v>
      </c>
      <c r="AN916" s="23" t="s">
        <v>45</v>
      </c>
    </row>
    <row r="917" spans="18:40">
      <c r="R917" t="s">
        <v>474</v>
      </c>
      <c r="S917" s="21" t="s">
        <v>475</v>
      </c>
      <c r="T917" s="88">
        <v>65.823700218791103</v>
      </c>
      <c r="U917" s="88">
        <v>67.329261906306925</v>
      </c>
      <c r="V917" s="88">
        <v>70.675257524942012</v>
      </c>
      <c r="W917" s="88">
        <v>71.028805816231511</v>
      </c>
      <c r="X917" s="88">
        <v>71.174605216856804</v>
      </c>
      <c r="Y917" s="88">
        <v>70.040708327312785</v>
      </c>
      <c r="Z917" s="88">
        <v>72.120995126103935</v>
      </c>
      <c r="AA917" s="88">
        <v>71.778601849478775</v>
      </c>
      <c r="AB917" s="88">
        <v>69.093627081368084</v>
      </c>
      <c r="AC917" s="88">
        <v>69.86655722638865</v>
      </c>
      <c r="AD917" s="88">
        <v>68.348299168867996</v>
      </c>
      <c r="AE917" s="88">
        <v>68.431428352057608</v>
      </c>
      <c r="AF917" s="88">
        <v>67.510529914370707</v>
      </c>
      <c r="AG917" s="88">
        <v>66.283784523276054</v>
      </c>
      <c r="AH917" s="88">
        <v>65.998167249492425</v>
      </c>
      <c r="AI917" s="88">
        <v>63.218833869376013</v>
      </c>
      <c r="AJ917" s="88">
        <v>63.239214171197112</v>
      </c>
      <c r="AK917" s="88">
        <v>63.620205646357462</v>
      </c>
      <c r="AL917" s="88">
        <v>64.378086615521781</v>
      </c>
      <c r="AN917" s="160">
        <f>AL917/V917-1</f>
        <v>-8.9100077310618864E-2</v>
      </c>
    </row>
    <row r="918" spans="18:40">
      <c r="S918" s="21" t="s">
        <v>476</v>
      </c>
      <c r="T918" s="88">
        <v>8.8458527837247711</v>
      </c>
      <c r="U918" s="88">
        <v>9.0779384769897362</v>
      </c>
      <c r="V918" s="88">
        <v>9.3822388639976033</v>
      </c>
      <c r="W918" s="88">
        <v>9.4853626381518517</v>
      </c>
      <c r="X918" s="88">
        <v>9.5318664951216494</v>
      </c>
      <c r="Y918" s="88">
        <v>9.3672407506375652</v>
      </c>
      <c r="Z918" s="88">
        <v>9.7600936960078606</v>
      </c>
      <c r="AA918" s="88">
        <v>9.6665361189815542</v>
      </c>
      <c r="AB918" s="88">
        <v>9.3325856310332913</v>
      </c>
      <c r="AC918" s="88">
        <v>9.5912481334466904</v>
      </c>
      <c r="AD918" s="88">
        <v>9.5139389080451195</v>
      </c>
      <c r="AE918" s="88">
        <v>9.5022239725849165</v>
      </c>
      <c r="AF918" s="88">
        <v>9.3140373952591844</v>
      </c>
      <c r="AG918" s="88">
        <v>9.3695646885268076</v>
      </c>
      <c r="AH918" s="88">
        <v>9.304256710504978</v>
      </c>
      <c r="AI918" s="88">
        <v>9.2322765387351033</v>
      </c>
      <c r="AJ918" s="88">
        <v>8.9255371650914981</v>
      </c>
      <c r="AK918" s="88">
        <v>9.123233992711155</v>
      </c>
      <c r="AL918" s="88">
        <v>8.9361035095553358</v>
      </c>
      <c r="AN918" s="160">
        <f t="shared" ref="AN918:AN922" si="21">AL918/V918-1</f>
        <v>-4.7551054807847604E-2</v>
      </c>
    </row>
    <row r="919" spans="18:40">
      <c r="R919" t="s">
        <v>477</v>
      </c>
      <c r="S919" s="193" t="s">
        <v>466</v>
      </c>
      <c r="T919" s="88">
        <f t="shared" ref="T919:AH919" si="22">T917</f>
        <v>65.823700218791103</v>
      </c>
      <c r="U919" s="88">
        <f t="shared" si="22"/>
        <v>67.329261906306925</v>
      </c>
      <c r="V919" s="88">
        <f t="shared" si="22"/>
        <v>70.675257524942012</v>
      </c>
      <c r="W919" s="88">
        <f t="shared" si="22"/>
        <v>71.028805816231511</v>
      </c>
      <c r="X919" s="88">
        <f t="shared" si="22"/>
        <v>71.174605216856804</v>
      </c>
      <c r="Y919" s="88">
        <f t="shared" si="22"/>
        <v>70.040708327312785</v>
      </c>
      <c r="Z919" s="88">
        <f t="shared" si="22"/>
        <v>72.120995126103935</v>
      </c>
      <c r="AA919" s="88">
        <f t="shared" si="22"/>
        <v>71.778601849478775</v>
      </c>
      <c r="AB919" s="88">
        <f t="shared" si="22"/>
        <v>69.093627081368084</v>
      </c>
      <c r="AC919" s="88">
        <f t="shared" si="22"/>
        <v>69.86655722638865</v>
      </c>
      <c r="AD919" s="88">
        <f t="shared" si="22"/>
        <v>68.348299168867996</v>
      </c>
      <c r="AE919" s="88">
        <f t="shared" si="22"/>
        <v>68.431428352057608</v>
      </c>
      <c r="AF919" s="88">
        <f t="shared" si="22"/>
        <v>67.510529914370707</v>
      </c>
      <c r="AG919" s="88">
        <f t="shared" si="22"/>
        <v>66.283784523276054</v>
      </c>
      <c r="AH919" s="88">
        <f t="shared" si="22"/>
        <v>65.998167249492425</v>
      </c>
      <c r="AI919" s="191">
        <f>AI917-$AM919</f>
        <v>64.175162304763589</v>
      </c>
      <c r="AJ919" s="191">
        <f t="shared" ref="AJ919:AL919" si="23">AJ917-$AM919</f>
        <v>64.195542606584695</v>
      </c>
      <c r="AK919" s="191">
        <f t="shared" si="23"/>
        <v>64.576534081745038</v>
      </c>
      <c r="AL919" s="191">
        <f t="shared" si="23"/>
        <v>65.334415050909357</v>
      </c>
      <c r="AM919" s="191">
        <v>-0.95632843538757584</v>
      </c>
      <c r="AN919" s="160">
        <f t="shared" si="21"/>
        <v>-7.5568772737019341E-2</v>
      </c>
    </row>
    <row r="920" spans="18:40">
      <c r="S920" s="193" t="s">
        <v>467</v>
      </c>
      <c r="T920" s="88">
        <f t="shared" ref="T920:AH920" si="24">T918</f>
        <v>8.8458527837247711</v>
      </c>
      <c r="U920" s="88">
        <f t="shared" si="24"/>
        <v>9.0779384769897362</v>
      </c>
      <c r="V920" s="88">
        <f t="shared" si="24"/>
        <v>9.3822388639976033</v>
      </c>
      <c r="W920" s="88">
        <f t="shared" si="24"/>
        <v>9.4853626381518517</v>
      </c>
      <c r="X920" s="88">
        <f t="shared" si="24"/>
        <v>9.5318664951216494</v>
      </c>
      <c r="Y920" s="88">
        <f t="shared" si="24"/>
        <v>9.3672407506375652</v>
      </c>
      <c r="Z920" s="88">
        <f t="shared" si="24"/>
        <v>9.7600936960078606</v>
      </c>
      <c r="AA920" s="88">
        <f t="shared" si="24"/>
        <v>9.6665361189815542</v>
      </c>
      <c r="AB920" s="88">
        <f t="shared" si="24"/>
        <v>9.3325856310332913</v>
      </c>
      <c r="AC920" s="88">
        <f t="shared" si="24"/>
        <v>9.5912481334466904</v>
      </c>
      <c r="AD920" s="88">
        <f t="shared" si="24"/>
        <v>9.5139389080451195</v>
      </c>
      <c r="AE920" s="88">
        <f t="shared" si="24"/>
        <v>9.5022239725849165</v>
      </c>
      <c r="AF920" s="88">
        <f t="shared" si="24"/>
        <v>9.3140373952591844</v>
      </c>
      <c r="AG920" s="88">
        <f t="shared" si="24"/>
        <v>9.3695646885268076</v>
      </c>
      <c r="AH920" s="88">
        <f t="shared" si="24"/>
        <v>9.304256710504978</v>
      </c>
      <c r="AI920" s="191">
        <f>AI918-$AM920</f>
        <v>9.4502991284674707</v>
      </c>
      <c r="AJ920" s="191">
        <f t="shared" ref="AJ920:AL920" si="25">AJ918-$AM920</f>
        <v>9.1435597548238654</v>
      </c>
      <c r="AK920" s="191">
        <f t="shared" si="25"/>
        <v>9.3412565824435223</v>
      </c>
      <c r="AL920" s="191">
        <f t="shared" si="25"/>
        <v>9.1541260992877032</v>
      </c>
      <c r="AM920" s="191">
        <v>-0.21802258973236768</v>
      </c>
      <c r="AN920" s="160">
        <f t="shared" si="21"/>
        <v>-2.4313254865556244E-2</v>
      </c>
    </row>
    <row r="921" spans="18:40">
      <c r="R921" t="s">
        <v>478</v>
      </c>
      <c r="S921" s="193" t="s">
        <v>484</v>
      </c>
      <c r="T921" s="194">
        <f>T919/$V919</f>
        <v>0.93135423235721859</v>
      </c>
      <c r="U921" s="194">
        <f t="shared" ref="U921:AL921" si="26">U919/$V919</f>
        <v>0.95265676085503825</v>
      </c>
      <c r="V921" s="194">
        <f t="shared" si="26"/>
        <v>1</v>
      </c>
      <c r="W921" s="194">
        <f t="shared" si="26"/>
        <v>1.0050024337182604</v>
      </c>
      <c r="X921" s="194">
        <f t="shared" si="26"/>
        <v>1.007065381993671</v>
      </c>
      <c r="Y921" s="194">
        <f t="shared" si="26"/>
        <v>0.99102162171244601</v>
      </c>
      <c r="Z921" s="194">
        <f t="shared" si="26"/>
        <v>1.0204560641417078</v>
      </c>
      <c r="AA921" s="194">
        <f t="shared" si="26"/>
        <v>1.015611465216768</v>
      </c>
      <c r="AB921" s="194">
        <f t="shared" si="26"/>
        <v>0.97762115768710489</v>
      </c>
      <c r="AC921" s="194">
        <f t="shared" si="26"/>
        <v>0.98855751889877497</v>
      </c>
      <c r="AD921" s="194">
        <f t="shared" si="26"/>
        <v>0.96707534662674832</v>
      </c>
      <c r="AE921" s="194">
        <f t="shared" si="26"/>
        <v>0.9682515600018502</v>
      </c>
      <c r="AF921" s="194">
        <f t="shared" si="26"/>
        <v>0.95522156237698264</v>
      </c>
      <c r="AG921" s="194">
        <f t="shared" si="26"/>
        <v>0.93786406791491117</v>
      </c>
      <c r="AH921" s="194">
        <f t="shared" si="26"/>
        <v>0.93382280533185191</v>
      </c>
      <c r="AI921" s="195">
        <f t="shared" si="26"/>
        <v>0.90802870130491598</v>
      </c>
      <c r="AJ921" s="195">
        <f t="shared" si="26"/>
        <v>0.90831706674615853</v>
      </c>
      <c r="AK921" s="195">
        <f t="shared" si="26"/>
        <v>0.91370780020087405</v>
      </c>
      <c r="AL921" s="195">
        <f t="shared" si="26"/>
        <v>0.92443122726298066</v>
      </c>
      <c r="AN921" s="160">
        <f t="shared" si="21"/>
        <v>-7.5568772737019341E-2</v>
      </c>
    </row>
    <row r="922" spans="18:40">
      <c r="S922" s="193" t="s">
        <v>485</v>
      </c>
      <c r="T922" s="194">
        <f>T920/$V920</f>
        <v>0.94282962861550001</v>
      </c>
      <c r="U922" s="194">
        <f t="shared" ref="U922:AL922" si="27">U920/$V920</f>
        <v>0.96756633556031524</v>
      </c>
      <c r="V922" s="194">
        <f t="shared" si="27"/>
        <v>1</v>
      </c>
      <c r="W922" s="194">
        <f t="shared" si="27"/>
        <v>1.0109913822968166</v>
      </c>
      <c r="X922" s="194">
        <f t="shared" si="27"/>
        <v>1.0159479665027726</v>
      </c>
      <c r="Y922" s="194">
        <f t="shared" si="27"/>
        <v>0.99840143556591909</v>
      </c>
      <c r="Z922" s="194">
        <f t="shared" si="27"/>
        <v>1.0402734184758604</v>
      </c>
      <c r="AA922" s="194">
        <f t="shared" si="27"/>
        <v>1.0303016432543497</v>
      </c>
      <c r="AB922" s="194">
        <f t="shared" si="27"/>
        <v>0.99470774154398844</v>
      </c>
      <c r="AC922" s="194">
        <f t="shared" si="27"/>
        <v>1.0222771208960706</v>
      </c>
      <c r="AD922" s="194">
        <f t="shared" si="27"/>
        <v>1.0140371659639671</v>
      </c>
      <c r="AE922" s="194">
        <f t="shared" si="27"/>
        <v>1.0127885369714611</v>
      </c>
      <c r="AF922" s="194">
        <f t="shared" si="27"/>
        <v>0.99273078955598459</v>
      </c>
      <c r="AG922" s="194">
        <f t="shared" si="27"/>
        <v>0.99864913101717856</v>
      </c>
      <c r="AH922" s="194">
        <f t="shared" si="27"/>
        <v>0.99168832145258357</v>
      </c>
      <c r="AI922" s="195">
        <f t="shared" si="27"/>
        <v>1.0072541602762892</v>
      </c>
      <c r="AJ922" s="195">
        <f t="shared" si="27"/>
        <v>0.97456053798740727</v>
      </c>
      <c r="AK922" s="195">
        <f t="shared" si="27"/>
        <v>0.99563192942024292</v>
      </c>
      <c r="AL922" s="195">
        <f t="shared" si="27"/>
        <v>0.97568674513444376</v>
      </c>
      <c r="AN922" s="160">
        <f t="shared" si="21"/>
        <v>-2.4313254865556244E-2</v>
      </c>
    </row>
    <row r="925" spans="18:40">
      <c r="S925" s="2" t="s">
        <v>27</v>
      </c>
      <c r="AN925" s="6" t="s">
        <v>463</v>
      </c>
    </row>
    <row r="926" spans="18:40">
      <c r="S926" s="34"/>
      <c r="T926" s="5">
        <v>1998</v>
      </c>
      <c r="U926" s="5">
        <v>1999</v>
      </c>
      <c r="V926" s="5">
        <v>2000</v>
      </c>
      <c r="W926" s="5">
        <v>2001</v>
      </c>
      <c r="X926" s="5">
        <v>2002</v>
      </c>
      <c r="Y926" s="5">
        <v>2003</v>
      </c>
      <c r="Z926" s="5">
        <v>2004</v>
      </c>
      <c r="AA926" s="5">
        <v>2005</v>
      </c>
      <c r="AB926" s="5">
        <v>2006</v>
      </c>
      <c r="AC926" s="5">
        <v>2007</v>
      </c>
      <c r="AD926" s="5">
        <v>2008</v>
      </c>
      <c r="AE926" s="5">
        <v>2009</v>
      </c>
      <c r="AF926" s="5">
        <v>2010</v>
      </c>
      <c r="AG926" s="5">
        <v>2011</v>
      </c>
      <c r="AH926" s="5">
        <v>2012</v>
      </c>
      <c r="AI926" s="5">
        <v>2013</v>
      </c>
      <c r="AJ926" s="5">
        <v>2014</v>
      </c>
      <c r="AK926" s="5">
        <v>2015</v>
      </c>
      <c r="AL926" s="5">
        <v>2016</v>
      </c>
      <c r="AM926" s="170" t="s">
        <v>176</v>
      </c>
      <c r="AN926" s="23" t="s">
        <v>45</v>
      </c>
    </row>
    <row r="927" spans="18:40">
      <c r="R927" t="s">
        <v>474</v>
      </c>
      <c r="S927" s="21" t="s">
        <v>475</v>
      </c>
      <c r="T927" s="88">
        <v>60.183426541566917</v>
      </c>
      <c r="U927" s="88">
        <v>68.508867281723724</v>
      </c>
      <c r="V927" s="88">
        <v>71.429508053522042</v>
      </c>
      <c r="W927" s="88">
        <v>75.22853183657142</v>
      </c>
      <c r="X927" s="88">
        <v>75.386586925664517</v>
      </c>
      <c r="Y927" s="88">
        <v>75.720145482599506</v>
      </c>
      <c r="Z927" s="88">
        <v>76.919185025618745</v>
      </c>
      <c r="AA927" s="88">
        <v>77.146740080638267</v>
      </c>
      <c r="AB927" s="88">
        <v>76.35900070140039</v>
      </c>
      <c r="AC927" s="88">
        <v>77.46350142208415</v>
      </c>
      <c r="AD927" s="88">
        <v>81.578550121032777</v>
      </c>
      <c r="AE927" s="88">
        <v>85.198199770967705</v>
      </c>
      <c r="AF927" s="88">
        <v>84.434219029235308</v>
      </c>
      <c r="AG927" s="88">
        <v>80.625191862288247</v>
      </c>
      <c r="AH927" s="88">
        <v>80.049720972363005</v>
      </c>
      <c r="AI927" s="88">
        <v>77.971352098909961</v>
      </c>
      <c r="AJ927" s="88">
        <v>80.188293477693492</v>
      </c>
      <c r="AK927" s="88">
        <v>82.090790972792419</v>
      </c>
      <c r="AL927" s="88">
        <v>82.956690966186969</v>
      </c>
      <c r="AN927" s="160">
        <f>AL927/V927-1</f>
        <v>0.1613784446622204</v>
      </c>
    </row>
    <row r="928" spans="18:40">
      <c r="S928" s="21" t="s">
        <v>476</v>
      </c>
      <c r="T928" s="88">
        <v>8.6009391600679557</v>
      </c>
      <c r="U928" s="88">
        <v>9.6800285977189215</v>
      </c>
      <c r="V928" s="88">
        <v>9.9604544032238973</v>
      </c>
      <c r="W928" s="88">
        <v>10.373755284411766</v>
      </c>
      <c r="X928" s="88">
        <v>10.49390294649594</v>
      </c>
      <c r="Y928" s="88">
        <v>10.61821041903012</v>
      </c>
      <c r="Z928" s="88">
        <v>10.792107876434899</v>
      </c>
      <c r="AA928" s="88">
        <v>10.928993648034444</v>
      </c>
      <c r="AB928" s="88">
        <v>10.931866028880103</v>
      </c>
      <c r="AC928" s="88">
        <v>11.070547162108669</v>
      </c>
      <c r="AD928" s="88">
        <v>11.574440399392184</v>
      </c>
      <c r="AE928" s="88">
        <v>11.976320094047294</v>
      </c>
      <c r="AF928" s="88">
        <v>11.949374663587697</v>
      </c>
      <c r="AG928" s="88">
        <v>11.781784498978608</v>
      </c>
      <c r="AH928" s="88">
        <v>11.88040863223528</v>
      </c>
      <c r="AI928" s="88">
        <v>11.8683880411742</v>
      </c>
      <c r="AJ928" s="88">
        <v>11.791451226680488</v>
      </c>
      <c r="AK928" s="88">
        <v>12.084243059693256</v>
      </c>
      <c r="AL928" s="88">
        <v>11.988629179004377</v>
      </c>
      <c r="AN928" s="160">
        <f t="shared" ref="AN928:AN932" si="28">AL928/V928-1</f>
        <v>0.20362271575923496</v>
      </c>
    </row>
    <row r="929" spans="1:40">
      <c r="R929" t="s">
        <v>477</v>
      </c>
      <c r="S929" s="193" t="s">
        <v>466</v>
      </c>
      <c r="T929" s="88">
        <f t="shared" ref="T929:AH929" si="29">T927</f>
        <v>60.183426541566917</v>
      </c>
      <c r="U929" s="88">
        <f t="shared" si="29"/>
        <v>68.508867281723724</v>
      </c>
      <c r="V929" s="88">
        <f t="shared" si="29"/>
        <v>71.429508053522042</v>
      </c>
      <c r="W929" s="88">
        <f t="shared" si="29"/>
        <v>75.22853183657142</v>
      </c>
      <c r="X929" s="88">
        <f t="shared" si="29"/>
        <v>75.386586925664517</v>
      </c>
      <c r="Y929" s="88">
        <f t="shared" si="29"/>
        <v>75.720145482599506</v>
      </c>
      <c r="Z929" s="88">
        <f t="shared" si="29"/>
        <v>76.919185025618745</v>
      </c>
      <c r="AA929" s="88">
        <f t="shared" si="29"/>
        <v>77.146740080638267</v>
      </c>
      <c r="AB929" s="88">
        <f t="shared" si="29"/>
        <v>76.35900070140039</v>
      </c>
      <c r="AC929" s="88">
        <f t="shared" si="29"/>
        <v>77.46350142208415</v>
      </c>
      <c r="AD929" s="88">
        <f t="shared" si="29"/>
        <v>81.578550121032777</v>
      </c>
      <c r="AE929" s="88">
        <f t="shared" si="29"/>
        <v>85.198199770967705</v>
      </c>
      <c r="AF929" s="88">
        <f t="shared" si="29"/>
        <v>84.434219029235308</v>
      </c>
      <c r="AG929" s="88">
        <f t="shared" si="29"/>
        <v>80.625191862288247</v>
      </c>
      <c r="AH929" s="88">
        <f t="shared" si="29"/>
        <v>80.049720972363005</v>
      </c>
      <c r="AI929" s="191">
        <f>AI927-$AM929</f>
        <v>78.927680534297536</v>
      </c>
      <c r="AJ929" s="191">
        <f t="shared" ref="AJ929:AL929" si="30">AJ927-$AM929</f>
        <v>81.144621913081068</v>
      </c>
      <c r="AK929" s="191">
        <f t="shared" si="30"/>
        <v>83.047119408179995</v>
      </c>
      <c r="AL929" s="191">
        <f t="shared" si="30"/>
        <v>83.913019401574545</v>
      </c>
      <c r="AM929" s="191">
        <v>-0.95632843538757584</v>
      </c>
      <c r="AN929" s="160">
        <f t="shared" si="28"/>
        <v>0.174766867198618</v>
      </c>
    </row>
    <row r="930" spans="1:40">
      <c r="S930" s="193" t="s">
        <v>467</v>
      </c>
      <c r="T930" s="88">
        <f t="shared" ref="T930:AH930" si="31">T928</f>
        <v>8.6009391600679557</v>
      </c>
      <c r="U930" s="88">
        <f t="shared" si="31"/>
        <v>9.6800285977189215</v>
      </c>
      <c r="V930" s="88">
        <f t="shared" si="31"/>
        <v>9.9604544032238973</v>
      </c>
      <c r="W930" s="88">
        <f t="shared" si="31"/>
        <v>10.373755284411766</v>
      </c>
      <c r="X930" s="88">
        <f t="shared" si="31"/>
        <v>10.49390294649594</v>
      </c>
      <c r="Y930" s="88">
        <f t="shared" si="31"/>
        <v>10.61821041903012</v>
      </c>
      <c r="Z930" s="88">
        <f t="shared" si="31"/>
        <v>10.792107876434899</v>
      </c>
      <c r="AA930" s="88">
        <f t="shared" si="31"/>
        <v>10.928993648034444</v>
      </c>
      <c r="AB930" s="88">
        <f t="shared" si="31"/>
        <v>10.931866028880103</v>
      </c>
      <c r="AC930" s="88">
        <f t="shared" si="31"/>
        <v>11.070547162108669</v>
      </c>
      <c r="AD930" s="88">
        <f t="shared" si="31"/>
        <v>11.574440399392184</v>
      </c>
      <c r="AE930" s="88">
        <f t="shared" si="31"/>
        <v>11.976320094047294</v>
      </c>
      <c r="AF930" s="88">
        <f t="shared" si="31"/>
        <v>11.949374663587697</v>
      </c>
      <c r="AG930" s="88">
        <f t="shared" si="31"/>
        <v>11.781784498978608</v>
      </c>
      <c r="AH930" s="88">
        <f t="shared" si="31"/>
        <v>11.88040863223528</v>
      </c>
      <c r="AI930" s="191">
        <f>AI928-$AM930</f>
        <v>12.086410630906567</v>
      </c>
      <c r="AJ930" s="191">
        <f t="shared" ref="AJ930:AL930" si="32">AJ928-$AM930</f>
        <v>12.009473816412855</v>
      </c>
      <c r="AK930" s="191">
        <f t="shared" si="32"/>
        <v>12.302265649425623</v>
      </c>
      <c r="AL930" s="191">
        <f t="shared" si="32"/>
        <v>12.206651768736744</v>
      </c>
      <c r="AM930" s="191">
        <v>-0.21802258973236768</v>
      </c>
      <c r="AN930" s="160">
        <f t="shared" si="28"/>
        <v>0.22551153537591828</v>
      </c>
    </row>
    <row r="931" spans="1:40">
      <c r="R931" t="s">
        <v>478</v>
      </c>
      <c r="S931" s="193" t="s">
        <v>482</v>
      </c>
      <c r="T931" s="194">
        <f>T929/$V929</f>
        <v>0.84255692334422283</v>
      </c>
      <c r="U931" s="194">
        <f t="shared" ref="U931:AL931" si="33">U929/$V929</f>
        <v>0.95911156535461672</v>
      </c>
      <c r="V931" s="194">
        <f t="shared" si="33"/>
        <v>1</v>
      </c>
      <c r="W931" s="194">
        <f t="shared" si="33"/>
        <v>1.0531856355527855</v>
      </c>
      <c r="X931" s="194">
        <f t="shared" si="33"/>
        <v>1.0553983777849547</v>
      </c>
      <c r="Y931" s="194">
        <f t="shared" si="33"/>
        <v>1.060068136348671</v>
      </c>
      <c r="Z931" s="194">
        <f t="shared" si="33"/>
        <v>1.0768544698359577</v>
      </c>
      <c r="AA931" s="194">
        <f t="shared" si="33"/>
        <v>1.0800401988325652</v>
      </c>
      <c r="AB931" s="194">
        <f t="shared" si="33"/>
        <v>1.0690119921333447</v>
      </c>
      <c r="AC931" s="194">
        <f t="shared" si="33"/>
        <v>1.0844747994630013</v>
      </c>
      <c r="AD931" s="194">
        <f t="shared" si="33"/>
        <v>1.1420847258237601</v>
      </c>
      <c r="AE931" s="194">
        <f t="shared" si="33"/>
        <v>1.1927591564417439</v>
      </c>
      <c r="AF931" s="194">
        <f t="shared" si="33"/>
        <v>1.1820635663060826</v>
      </c>
      <c r="AG931" s="194">
        <f t="shared" si="33"/>
        <v>1.1287378852151115</v>
      </c>
      <c r="AH931" s="194">
        <f t="shared" si="33"/>
        <v>1.1206813983988502</v>
      </c>
      <c r="AI931" s="195">
        <f t="shared" si="33"/>
        <v>1.1049730382457223</v>
      </c>
      <c r="AJ931" s="195">
        <f t="shared" si="33"/>
        <v>1.1360098105712768</v>
      </c>
      <c r="AK931" s="195">
        <f t="shared" si="33"/>
        <v>1.1626444262496234</v>
      </c>
      <c r="AL931" s="195">
        <f t="shared" si="33"/>
        <v>1.174766867198618</v>
      </c>
      <c r="AN931" s="160">
        <f t="shared" si="28"/>
        <v>0.174766867198618</v>
      </c>
    </row>
    <row r="932" spans="1:40">
      <c r="S932" s="193" t="s">
        <v>483</v>
      </c>
      <c r="T932" s="194">
        <f>T930/$V930</f>
        <v>0.86350871274347607</v>
      </c>
      <c r="U932" s="194">
        <f t="shared" ref="U932:AL932" si="34">U930/$V930</f>
        <v>0.97184608310498255</v>
      </c>
      <c r="V932" s="194">
        <f t="shared" si="34"/>
        <v>1</v>
      </c>
      <c r="W932" s="194">
        <f t="shared" si="34"/>
        <v>1.0414941793272099</v>
      </c>
      <c r="X932" s="194">
        <f t="shared" si="34"/>
        <v>1.0535566472850255</v>
      </c>
      <c r="Y932" s="194">
        <f t="shared" si="34"/>
        <v>1.0660367478408743</v>
      </c>
      <c r="Z932" s="194">
        <f t="shared" si="34"/>
        <v>1.0834955353986482</v>
      </c>
      <c r="AA932" s="194">
        <f t="shared" si="34"/>
        <v>1.0972384597731866</v>
      </c>
      <c r="AB932" s="194">
        <f t="shared" si="34"/>
        <v>1.097526838267719</v>
      </c>
      <c r="AC932" s="194">
        <f t="shared" si="34"/>
        <v>1.1114500116104611</v>
      </c>
      <c r="AD932" s="194">
        <f t="shared" si="34"/>
        <v>1.1620393940708056</v>
      </c>
      <c r="AE932" s="194">
        <f t="shared" si="34"/>
        <v>1.2023869202363822</v>
      </c>
      <c r="AF932" s="194">
        <f t="shared" si="34"/>
        <v>1.1996816791531164</v>
      </c>
      <c r="AG932" s="194">
        <f t="shared" si="34"/>
        <v>1.1828561250343359</v>
      </c>
      <c r="AH932" s="194">
        <f t="shared" si="34"/>
        <v>1.1927576947081804</v>
      </c>
      <c r="AI932" s="195">
        <f t="shared" si="34"/>
        <v>1.2134396827311977</v>
      </c>
      <c r="AJ932" s="195">
        <f t="shared" si="34"/>
        <v>1.2057154553637386</v>
      </c>
      <c r="AK932" s="195">
        <f t="shared" si="34"/>
        <v>1.2351108846443544</v>
      </c>
      <c r="AL932" s="195">
        <f t="shared" si="34"/>
        <v>1.2255115353759183</v>
      </c>
      <c r="AN932" s="160">
        <f t="shared" si="28"/>
        <v>0.22551153537591828</v>
      </c>
    </row>
    <row r="938" spans="1:40">
      <c r="A938" s="2" t="s">
        <v>486</v>
      </c>
    </row>
    <row r="939" spans="1:40" ht="15.75">
      <c r="B939" s="97" t="s">
        <v>487</v>
      </c>
    </row>
    <row r="975" spans="1:2">
      <c r="A975" s="2" t="s">
        <v>488</v>
      </c>
    </row>
    <row r="976" spans="1:2">
      <c r="B976" s="13" t="s">
        <v>489</v>
      </c>
    </row>
    <row r="977" spans="19:40">
      <c r="S977" s="2" t="s">
        <v>490</v>
      </c>
    </row>
    <row r="978" spans="19:40">
      <c r="S978" s="2" t="s">
        <v>491</v>
      </c>
    </row>
    <row r="979" spans="19:40">
      <c r="S979" s="2" t="s">
        <v>25</v>
      </c>
      <c r="AN979" s="6" t="s">
        <v>463</v>
      </c>
    </row>
    <row r="980" spans="19:40">
      <c r="S980" s="34"/>
      <c r="T980" s="5">
        <v>1998</v>
      </c>
      <c r="U980" s="5">
        <v>1999</v>
      </c>
      <c r="V980" s="5">
        <v>2000</v>
      </c>
      <c r="W980" s="5">
        <v>2001</v>
      </c>
      <c r="X980" s="5">
        <v>2002</v>
      </c>
      <c r="Y980" s="5">
        <v>2003</v>
      </c>
      <c r="Z980" s="5">
        <v>2004</v>
      </c>
      <c r="AA980" s="5">
        <v>2005</v>
      </c>
      <c r="AB980" s="5">
        <v>2006</v>
      </c>
      <c r="AC980" s="5">
        <v>2007</v>
      </c>
      <c r="AD980" s="5">
        <v>2008</v>
      </c>
      <c r="AE980" s="5">
        <v>2009</v>
      </c>
      <c r="AF980" s="5">
        <v>2010</v>
      </c>
      <c r="AG980" s="5">
        <v>2011</v>
      </c>
      <c r="AH980" s="5">
        <v>2012</v>
      </c>
      <c r="AI980" s="5">
        <v>2013</v>
      </c>
      <c r="AJ980" s="5">
        <v>2014</v>
      </c>
      <c r="AK980" s="5">
        <v>2015</v>
      </c>
      <c r="AL980" s="5">
        <v>2016</v>
      </c>
      <c r="AM980" s="170" t="s">
        <v>176</v>
      </c>
      <c r="AN980" s="23" t="s">
        <v>45</v>
      </c>
    </row>
    <row r="981" spans="19:40">
      <c r="S981" s="21" t="s">
        <v>475</v>
      </c>
      <c r="T981" s="88">
        <v>57.110592995170585</v>
      </c>
      <c r="U981" s="88">
        <v>59.731288938440734</v>
      </c>
      <c r="V981" s="88">
        <v>61.844231436835244</v>
      </c>
      <c r="W981" s="88">
        <v>63.459065021962132</v>
      </c>
      <c r="X981" s="88">
        <v>63.067760770782392</v>
      </c>
      <c r="Y981" s="88">
        <v>63.168014023214994</v>
      </c>
      <c r="Z981" s="88">
        <v>62.651854646448342</v>
      </c>
      <c r="AA981" s="88">
        <v>62.971527773029422</v>
      </c>
      <c r="AB981" s="88">
        <v>62.664375357559123</v>
      </c>
      <c r="AC981" s="88">
        <v>62.975085338345615</v>
      </c>
      <c r="AD981" s="88">
        <v>63.328331036972841</v>
      </c>
      <c r="AE981" s="88">
        <v>63.327746331203279</v>
      </c>
      <c r="AF981" s="88">
        <v>63.535388945812798</v>
      </c>
      <c r="AG981" s="88">
        <v>62.206590727199178</v>
      </c>
      <c r="AH981" s="88">
        <v>61.849199033222689</v>
      </c>
      <c r="AI981" s="88">
        <v>58.689306369635339</v>
      </c>
      <c r="AJ981" s="88">
        <v>59.552833314165945</v>
      </c>
      <c r="AK981" s="88">
        <v>60.241099339180565</v>
      </c>
      <c r="AL981" s="88">
        <v>61.427491046586063</v>
      </c>
      <c r="AN981" s="160">
        <f>AL981/V981-1</f>
        <v>-6.7385491025920841E-3</v>
      </c>
    </row>
    <row r="982" spans="19:40">
      <c r="S982" s="21" t="s">
        <v>476</v>
      </c>
      <c r="T982" s="88">
        <v>7.7899692812201566</v>
      </c>
      <c r="U982" s="88">
        <v>8.0489629300240502</v>
      </c>
      <c r="V982" s="88">
        <v>8.3067415032861085</v>
      </c>
      <c r="W982" s="88">
        <v>8.4958207815384643</v>
      </c>
      <c r="X982" s="88">
        <v>8.4250342852501934</v>
      </c>
      <c r="Y982" s="88">
        <v>8.4583526203270409</v>
      </c>
      <c r="Z982" s="88">
        <v>8.5377380194169792</v>
      </c>
      <c r="AA982" s="88">
        <v>8.5365615894082083</v>
      </c>
      <c r="AB982" s="88">
        <v>8.5461140566961777</v>
      </c>
      <c r="AC982" s="88">
        <v>8.5992742476056296</v>
      </c>
      <c r="AD982" s="88">
        <v>8.6486573835055776</v>
      </c>
      <c r="AE982" s="88">
        <v>8.6371593805853237</v>
      </c>
      <c r="AF982" s="88">
        <v>8.7436840871519053</v>
      </c>
      <c r="AG982" s="88">
        <v>8.7222109841883118</v>
      </c>
      <c r="AH982" s="88">
        <v>8.6366175706909996</v>
      </c>
      <c r="AI982" s="88">
        <v>8.3922058172590148</v>
      </c>
      <c r="AJ982" s="88">
        <v>8.2585247442854328</v>
      </c>
      <c r="AK982" s="88">
        <v>8.4655489570378624</v>
      </c>
      <c r="AL982" s="88">
        <v>8.337488087155041</v>
      </c>
      <c r="AN982" s="160">
        <f t="shared" ref="AN982:AN984" si="35">AL982/V982-1</f>
        <v>3.7014013084155639E-3</v>
      </c>
    </row>
    <row r="983" spans="19:40">
      <c r="S983" s="193" t="s">
        <v>466</v>
      </c>
      <c r="T983" s="88">
        <f t="shared" ref="T983:AH984" si="36">T981</f>
        <v>57.110592995170585</v>
      </c>
      <c r="U983" s="88">
        <f t="shared" si="36"/>
        <v>59.731288938440734</v>
      </c>
      <c r="V983" s="88">
        <f t="shared" si="36"/>
        <v>61.844231436835244</v>
      </c>
      <c r="W983" s="88">
        <f t="shared" si="36"/>
        <v>63.459065021962132</v>
      </c>
      <c r="X983" s="88">
        <f t="shared" si="36"/>
        <v>63.067760770782392</v>
      </c>
      <c r="Y983" s="88">
        <f t="shared" si="36"/>
        <v>63.168014023214994</v>
      </c>
      <c r="Z983" s="88">
        <f t="shared" si="36"/>
        <v>62.651854646448342</v>
      </c>
      <c r="AA983" s="88">
        <f t="shared" si="36"/>
        <v>62.971527773029422</v>
      </c>
      <c r="AB983" s="88">
        <f t="shared" si="36"/>
        <v>62.664375357559123</v>
      </c>
      <c r="AC983" s="88">
        <f t="shared" si="36"/>
        <v>62.975085338345615</v>
      </c>
      <c r="AD983" s="88">
        <f t="shared" si="36"/>
        <v>63.328331036972841</v>
      </c>
      <c r="AE983" s="88">
        <f t="shared" si="36"/>
        <v>63.327746331203279</v>
      </c>
      <c r="AF983" s="88">
        <f t="shared" si="36"/>
        <v>63.535388945812798</v>
      </c>
      <c r="AG983" s="88">
        <f t="shared" si="36"/>
        <v>62.206590727199178</v>
      </c>
      <c r="AH983" s="88">
        <f t="shared" si="36"/>
        <v>61.849199033222689</v>
      </c>
      <c r="AI983" s="191">
        <f>AI981-$AM983</f>
        <v>59.705056550969253</v>
      </c>
      <c r="AJ983" s="191">
        <f t="shared" ref="AJ983:AL984" si="37">AJ981-$AM983</f>
        <v>60.568583495499858</v>
      </c>
      <c r="AK983" s="191">
        <f t="shared" si="37"/>
        <v>61.256849520514479</v>
      </c>
      <c r="AL983" s="191">
        <f t="shared" si="37"/>
        <v>62.443241227919977</v>
      </c>
      <c r="AM983" s="191">
        <v>-1.0157501813339109</v>
      </c>
      <c r="AN983" s="160">
        <f t="shared" si="35"/>
        <v>9.685782766926776E-3</v>
      </c>
    </row>
    <row r="984" spans="19:40">
      <c r="S984" s="196" t="s">
        <v>467</v>
      </c>
      <c r="T984" s="64">
        <f t="shared" si="36"/>
        <v>7.7899692812201566</v>
      </c>
      <c r="U984" s="64">
        <f t="shared" si="36"/>
        <v>8.0489629300240502</v>
      </c>
      <c r="V984" s="64">
        <f t="shared" si="36"/>
        <v>8.3067415032861085</v>
      </c>
      <c r="W984" s="64">
        <f t="shared" si="36"/>
        <v>8.4958207815384643</v>
      </c>
      <c r="X984" s="64">
        <f t="shared" si="36"/>
        <v>8.4250342852501934</v>
      </c>
      <c r="Y984" s="64">
        <f t="shared" si="36"/>
        <v>8.4583526203270409</v>
      </c>
      <c r="Z984" s="64">
        <f t="shared" si="36"/>
        <v>8.5377380194169792</v>
      </c>
      <c r="AA984" s="64">
        <f t="shared" si="36"/>
        <v>8.5365615894082083</v>
      </c>
      <c r="AB984" s="64">
        <f t="shared" si="36"/>
        <v>8.5461140566961777</v>
      </c>
      <c r="AC984" s="64">
        <f t="shared" si="36"/>
        <v>8.5992742476056296</v>
      </c>
      <c r="AD984" s="64">
        <f t="shared" si="36"/>
        <v>8.6486573835055776</v>
      </c>
      <c r="AE984" s="64">
        <f t="shared" si="36"/>
        <v>8.6371593805853237</v>
      </c>
      <c r="AF984" s="64">
        <f t="shared" si="36"/>
        <v>8.7436840871519053</v>
      </c>
      <c r="AG984" s="64">
        <f t="shared" si="36"/>
        <v>8.7222109841883118</v>
      </c>
      <c r="AH984" s="64">
        <f t="shared" si="36"/>
        <v>8.6366175706909996</v>
      </c>
      <c r="AI984" s="191">
        <f>AI982-$AM984</f>
        <v>8.6244716735945879</v>
      </c>
      <c r="AJ984" s="191">
        <f t="shared" si="37"/>
        <v>8.4907906006210059</v>
      </c>
      <c r="AK984" s="191">
        <f t="shared" si="37"/>
        <v>8.6978148133734354</v>
      </c>
      <c r="AL984" s="191">
        <f t="shared" si="37"/>
        <v>8.569753943490614</v>
      </c>
      <c r="AM984" s="191">
        <v>-0.23226585633557306</v>
      </c>
      <c r="AN984" s="160">
        <f t="shared" si="35"/>
        <v>3.1662528573985327E-2</v>
      </c>
    </row>
    <row r="985" spans="19:40">
      <c r="S985" s="4" t="s">
        <v>492</v>
      </c>
      <c r="T985" s="197">
        <v>0.99332678676387121</v>
      </c>
      <c r="U985" s="197">
        <v>0.98489513756292124</v>
      </c>
      <c r="V985" s="197">
        <v>0.97990616026379496</v>
      </c>
      <c r="W985" s="197">
        <v>0.95860917128140366</v>
      </c>
      <c r="X985" s="197">
        <v>0.95140018429768736</v>
      </c>
      <c r="Y985" s="197">
        <v>0.93782736164760616</v>
      </c>
      <c r="Z985" s="197">
        <v>0.92688746852763382</v>
      </c>
      <c r="AA985" s="197">
        <v>0.92356123162646286</v>
      </c>
      <c r="AB985" s="197">
        <v>0.91667533360646103</v>
      </c>
      <c r="AC985" s="197">
        <v>0.91391852049375588</v>
      </c>
      <c r="AD985" s="197">
        <v>0.9157859342893363</v>
      </c>
      <c r="AE985" s="197">
        <v>0.91416738959793342</v>
      </c>
      <c r="AF985" s="197">
        <v>0.91306761590434871</v>
      </c>
      <c r="AG985" s="197">
        <v>0.90641572631065392</v>
      </c>
      <c r="AH985" s="197">
        <v>0.90202457942657055</v>
      </c>
      <c r="AI985" s="198">
        <v>0.89893084436912962</v>
      </c>
      <c r="AJ985" s="198">
        <v>0.90214369077678702</v>
      </c>
      <c r="AK985" s="198">
        <v>0.89704310110488772</v>
      </c>
      <c r="AL985" s="199"/>
      <c r="AN985" s="160"/>
    </row>
    <row r="986" spans="19:40">
      <c r="S986" s="193" t="s">
        <v>493</v>
      </c>
      <c r="T986" s="200">
        <f>T983/T985</f>
        <v>57.494264481912772</v>
      </c>
      <c r="U986" s="200">
        <f t="shared" ref="U986:AK986" si="38">U983/U985</f>
        <v>60.647358952591773</v>
      </c>
      <c r="V986" s="200">
        <f t="shared" si="38"/>
        <v>63.112401926513563</v>
      </c>
      <c r="W986" s="200">
        <f t="shared" si="38"/>
        <v>66.199100658649414</v>
      </c>
      <c r="X986" s="200">
        <f t="shared" si="38"/>
        <v>66.289414077986848</v>
      </c>
      <c r="Y986" s="200">
        <f t="shared" si="38"/>
        <v>67.355695308611317</v>
      </c>
      <c r="Z986" s="200">
        <f t="shared" si="38"/>
        <v>67.593809144891324</v>
      </c>
      <c r="AA986" s="200">
        <f t="shared" si="38"/>
        <v>68.183381476647398</v>
      </c>
      <c r="AB986" s="200">
        <f t="shared" si="38"/>
        <v>68.360490415968414</v>
      </c>
      <c r="AC986" s="200">
        <f t="shared" si="38"/>
        <v>68.906673763786443</v>
      </c>
      <c r="AD986" s="200">
        <f t="shared" si="38"/>
        <v>69.15189310711196</v>
      </c>
      <c r="AE986" s="200">
        <f t="shared" si="38"/>
        <v>69.273687786058431</v>
      </c>
      <c r="AF986" s="200">
        <f t="shared" si="38"/>
        <v>69.584538799882978</v>
      </c>
      <c r="AG986" s="200">
        <f t="shared" si="38"/>
        <v>68.629205034202201</v>
      </c>
      <c r="AH986" s="200">
        <f t="shared" si="38"/>
        <v>68.567088352005968</v>
      </c>
      <c r="AI986" s="200">
        <f t="shared" si="38"/>
        <v>66.417852858158753</v>
      </c>
      <c r="AJ986" s="200">
        <f t="shared" si="38"/>
        <v>67.138510322393913</v>
      </c>
      <c r="AK986" s="200">
        <f t="shared" si="38"/>
        <v>68.287520906257939</v>
      </c>
      <c r="AL986" s="195"/>
      <c r="AN986" s="160"/>
    </row>
    <row r="987" spans="19:40">
      <c r="S987" s="196" t="s">
        <v>494</v>
      </c>
      <c r="T987" s="64">
        <f>T984/T985</f>
        <v>7.8423026389924084</v>
      </c>
      <c r="U987" s="64">
        <f t="shared" ref="U987:AK987" si="39">U984/U985</f>
        <v>8.1724059984099906</v>
      </c>
      <c r="V987" s="64">
        <f t="shared" si="39"/>
        <v>8.4770785613286659</v>
      </c>
      <c r="W987" s="64">
        <f t="shared" si="39"/>
        <v>8.8626533482689585</v>
      </c>
      <c r="X987" s="64">
        <f t="shared" si="39"/>
        <v>8.8554053533944366</v>
      </c>
      <c r="Y987" s="64">
        <f t="shared" si="39"/>
        <v>9.0190934560355824</v>
      </c>
      <c r="Z987" s="64">
        <f t="shared" si="39"/>
        <v>9.2111915516337994</v>
      </c>
      <c r="AA987" s="64">
        <f t="shared" si="39"/>
        <v>9.2430921709161193</v>
      </c>
      <c r="AB987" s="64">
        <f t="shared" si="39"/>
        <v>9.3229453694072237</v>
      </c>
      <c r="AC987" s="64">
        <f t="shared" si="39"/>
        <v>9.4092351284880014</v>
      </c>
      <c r="AD987" s="64">
        <f t="shared" si="39"/>
        <v>9.4439727229672581</v>
      </c>
      <c r="AE987" s="64">
        <f t="shared" si="39"/>
        <v>9.4481158252473811</v>
      </c>
      <c r="AF987" s="64">
        <f t="shared" si="39"/>
        <v>9.5761627450686824</v>
      </c>
      <c r="AG987" s="64">
        <f t="shared" si="39"/>
        <v>9.6227489561439565</v>
      </c>
      <c r="AH987" s="64">
        <f t="shared" si="39"/>
        <v>9.574703137448223</v>
      </c>
      <c r="AI987" s="64">
        <f t="shared" si="39"/>
        <v>9.5941436736963333</v>
      </c>
      <c r="AJ987" s="64">
        <f t="shared" si="39"/>
        <v>9.4117940273018448</v>
      </c>
      <c r="AK987" s="64">
        <f t="shared" si="39"/>
        <v>9.6960946499229959</v>
      </c>
      <c r="AL987" s="56"/>
    </row>
    <row r="988" spans="19:40">
      <c r="S988" s="193" t="s">
        <v>495</v>
      </c>
      <c r="T988" s="201">
        <f>T986/$V986</f>
        <v>0.91098203723663684</v>
      </c>
      <c r="U988" s="201">
        <f t="shared" ref="U988:AK989" si="40">U986/$V986</f>
        <v>0.96094201933889278</v>
      </c>
      <c r="V988" s="201">
        <f t="shared" si="40"/>
        <v>1</v>
      </c>
      <c r="W988" s="201">
        <f t="shared" si="40"/>
        <v>1.048907958466387</v>
      </c>
      <c r="X988" s="201">
        <f t="shared" si="40"/>
        <v>1.0503389516876971</v>
      </c>
      <c r="Y988" s="201">
        <f t="shared" si="40"/>
        <v>1.0672339073236119</v>
      </c>
      <c r="Z988" s="201">
        <f t="shared" si="40"/>
        <v>1.0710067606616493</v>
      </c>
      <c r="AA988" s="201">
        <f t="shared" si="40"/>
        <v>1.0803483847126965</v>
      </c>
      <c r="AB988" s="201">
        <f t="shared" si="40"/>
        <v>1.0831546309323734</v>
      </c>
      <c r="AC988" s="201">
        <f t="shared" si="40"/>
        <v>1.0918087675385826</v>
      </c>
      <c r="AD988" s="201">
        <f t="shared" si="40"/>
        <v>1.0956942058334371</v>
      </c>
      <c r="AE988" s="201">
        <f t="shared" si="40"/>
        <v>1.0976240116279985</v>
      </c>
      <c r="AF988" s="201">
        <f t="shared" si="40"/>
        <v>1.1025493670943691</v>
      </c>
      <c r="AG988" s="201">
        <f t="shared" si="40"/>
        <v>1.0874123458985487</v>
      </c>
      <c r="AH988" s="201">
        <f t="shared" si="40"/>
        <v>1.0864281228251098</v>
      </c>
      <c r="AI988" s="201">
        <f t="shared" si="40"/>
        <v>1.0523740315808923</v>
      </c>
      <c r="AJ988" s="201">
        <f t="shared" si="40"/>
        <v>1.0637926663061921</v>
      </c>
      <c r="AK988" s="201">
        <f t="shared" si="40"/>
        <v>1.0819984475598021</v>
      </c>
      <c r="AN988" s="160">
        <f>AK988-V988</f>
        <v>8.1998447559802123E-2</v>
      </c>
    </row>
    <row r="989" spans="19:40">
      <c r="S989" s="193" t="s">
        <v>496</v>
      </c>
      <c r="T989" s="201">
        <f>T987/$V987</f>
        <v>0.92511855142737232</v>
      </c>
      <c r="U989" s="201">
        <f t="shared" si="40"/>
        <v>0.96405924980941526</v>
      </c>
      <c r="V989" s="201">
        <f t="shared" si="40"/>
        <v>1</v>
      </c>
      <c r="W989" s="201">
        <f t="shared" si="40"/>
        <v>1.0454843946709702</v>
      </c>
      <c r="X989" s="201">
        <f t="shared" si="40"/>
        <v>1.044629383735058</v>
      </c>
      <c r="Y989" s="201">
        <f t="shared" si="40"/>
        <v>1.0639388783276726</v>
      </c>
      <c r="Z989" s="201">
        <f t="shared" si="40"/>
        <v>1.0865997625236201</v>
      </c>
      <c r="AA989" s="201">
        <f t="shared" si="40"/>
        <v>1.090362924449221</v>
      </c>
      <c r="AB989" s="201">
        <f t="shared" si="40"/>
        <v>1.099782820456247</v>
      </c>
      <c r="AC989" s="201">
        <f t="shared" si="40"/>
        <v>1.1099620064171296</v>
      </c>
      <c r="AD989" s="201">
        <f t="shared" si="40"/>
        <v>1.1140598325995748</v>
      </c>
      <c r="AE989" s="201">
        <f t="shared" si="40"/>
        <v>1.1145485743577346</v>
      </c>
      <c r="AF989" s="201">
        <f t="shared" si="40"/>
        <v>1.1296536508171455</v>
      </c>
      <c r="AG989" s="201">
        <f t="shared" si="40"/>
        <v>1.1351492010516089</v>
      </c>
      <c r="AH989" s="201">
        <f t="shared" si="40"/>
        <v>1.1294814679584047</v>
      </c>
      <c r="AI989" s="201">
        <f t="shared" si="40"/>
        <v>1.131774774090637</v>
      </c>
      <c r="AJ989" s="201">
        <f t="shared" si="40"/>
        <v>1.1102638673466152</v>
      </c>
      <c r="AK989" s="201">
        <f t="shared" si="40"/>
        <v>1.143801438169433</v>
      </c>
      <c r="AN989" s="160">
        <f>AK989-V989</f>
        <v>0.14380143816943303</v>
      </c>
    </row>
    <row r="995" spans="19:40">
      <c r="S995" s="2" t="s">
        <v>481</v>
      </c>
      <c r="AN995" s="6" t="s">
        <v>463</v>
      </c>
    </row>
    <row r="996" spans="19:40">
      <c r="S996" s="34"/>
      <c r="T996" s="5">
        <v>1998</v>
      </c>
      <c r="U996" s="5">
        <v>1999</v>
      </c>
      <c r="V996" s="5">
        <v>2000</v>
      </c>
      <c r="W996" s="5">
        <v>2001</v>
      </c>
      <c r="X996" s="5">
        <v>2002</v>
      </c>
      <c r="Y996" s="5">
        <v>2003</v>
      </c>
      <c r="Z996" s="5">
        <v>2004</v>
      </c>
      <c r="AA996" s="5">
        <v>2005</v>
      </c>
      <c r="AB996" s="5">
        <v>2006</v>
      </c>
      <c r="AC996" s="5">
        <v>2007</v>
      </c>
      <c r="AD996" s="5">
        <v>2008</v>
      </c>
      <c r="AE996" s="5">
        <v>2009</v>
      </c>
      <c r="AF996" s="5">
        <v>2010</v>
      </c>
      <c r="AG996" s="5">
        <v>2011</v>
      </c>
      <c r="AH996" s="5">
        <v>2012</v>
      </c>
      <c r="AI996" s="5">
        <v>2013</v>
      </c>
      <c r="AJ996" s="5">
        <v>2014</v>
      </c>
      <c r="AK996" s="5">
        <v>2015</v>
      </c>
      <c r="AL996" s="5">
        <v>2016</v>
      </c>
      <c r="AM996" s="170" t="s">
        <v>176</v>
      </c>
      <c r="AN996" s="23" t="s">
        <v>45</v>
      </c>
    </row>
    <row r="997" spans="19:40">
      <c r="S997" s="21" t="s">
        <v>475</v>
      </c>
      <c r="T997" s="88">
        <v>65.823700218791103</v>
      </c>
      <c r="U997" s="88">
        <v>67.329261906306925</v>
      </c>
      <c r="V997" s="88">
        <v>70.675257524942012</v>
      </c>
      <c r="W997" s="88">
        <v>71.028805816231511</v>
      </c>
      <c r="X997" s="88">
        <v>71.174605216856804</v>
      </c>
      <c r="Y997" s="88">
        <v>70.040708327312785</v>
      </c>
      <c r="Z997" s="88">
        <v>72.120995126103935</v>
      </c>
      <c r="AA997" s="88">
        <v>71.778601849478775</v>
      </c>
      <c r="AB997" s="88">
        <v>69.093627081368084</v>
      </c>
      <c r="AC997" s="88">
        <v>69.86655722638865</v>
      </c>
      <c r="AD997" s="88">
        <v>68.348299168867996</v>
      </c>
      <c r="AE997" s="88">
        <v>68.431428352057608</v>
      </c>
      <c r="AF997" s="88">
        <v>67.510529914370707</v>
      </c>
      <c r="AG997" s="88">
        <v>66.283784523276054</v>
      </c>
      <c r="AH997" s="88">
        <v>65.998167249492425</v>
      </c>
      <c r="AI997" s="88">
        <v>63.218833869376013</v>
      </c>
      <c r="AJ997" s="88">
        <v>63.239214171197112</v>
      </c>
      <c r="AK997" s="88">
        <v>63.620205646357462</v>
      </c>
      <c r="AL997" s="88">
        <v>64.378086615521781</v>
      </c>
      <c r="AN997" s="160">
        <f>AL997/V997-1</f>
        <v>-8.9100077310618864E-2</v>
      </c>
    </row>
    <row r="998" spans="19:40">
      <c r="S998" s="21" t="s">
        <v>476</v>
      </c>
      <c r="T998" s="88">
        <v>8.8458527837247711</v>
      </c>
      <c r="U998" s="88">
        <v>9.0779384769897362</v>
      </c>
      <c r="V998" s="88">
        <v>9.3822388639976033</v>
      </c>
      <c r="W998" s="88">
        <v>9.4853626381518517</v>
      </c>
      <c r="X998" s="88">
        <v>9.5318664951216494</v>
      </c>
      <c r="Y998" s="88">
        <v>9.3672407506375652</v>
      </c>
      <c r="Z998" s="88">
        <v>9.7600936960078606</v>
      </c>
      <c r="AA998" s="88">
        <v>9.6665361189815542</v>
      </c>
      <c r="AB998" s="88">
        <v>9.3325856310332913</v>
      </c>
      <c r="AC998" s="88">
        <v>9.5912481334466904</v>
      </c>
      <c r="AD998" s="88">
        <v>9.5139389080451195</v>
      </c>
      <c r="AE998" s="88">
        <v>9.5022239725849165</v>
      </c>
      <c r="AF998" s="88">
        <v>9.3140373952591844</v>
      </c>
      <c r="AG998" s="88">
        <v>9.3695646885268076</v>
      </c>
      <c r="AH998" s="88">
        <v>9.304256710504978</v>
      </c>
      <c r="AI998" s="88">
        <v>9.2322765387351033</v>
      </c>
      <c r="AJ998" s="88">
        <v>8.9255371650914981</v>
      </c>
      <c r="AK998" s="88">
        <v>9.123233992711155</v>
      </c>
      <c r="AL998" s="88">
        <v>8.9361035095553358</v>
      </c>
      <c r="AN998" s="160">
        <f t="shared" ref="AN998:AN1000" si="41">AL998/V998-1</f>
        <v>-4.7551054807847604E-2</v>
      </c>
    </row>
    <row r="999" spans="19:40">
      <c r="S999" s="193" t="s">
        <v>466</v>
      </c>
      <c r="T999" s="88">
        <f>T997</f>
        <v>65.823700218791103</v>
      </c>
      <c r="U999" s="88">
        <f t="shared" ref="U999:AH1000" si="42">U997</f>
        <v>67.329261906306925</v>
      </c>
      <c r="V999" s="88">
        <f t="shared" si="42"/>
        <v>70.675257524942012</v>
      </c>
      <c r="W999" s="88">
        <f t="shared" si="42"/>
        <v>71.028805816231511</v>
      </c>
      <c r="X999" s="88">
        <f t="shared" si="42"/>
        <v>71.174605216856804</v>
      </c>
      <c r="Y999" s="88">
        <f t="shared" si="42"/>
        <v>70.040708327312785</v>
      </c>
      <c r="Z999" s="88">
        <f t="shared" si="42"/>
        <v>72.120995126103935</v>
      </c>
      <c r="AA999" s="88">
        <f t="shared" si="42"/>
        <v>71.778601849478775</v>
      </c>
      <c r="AB999" s="88">
        <f t="shared" si="42"/>
        <v>69.093627081368084</v>
      </c>
      <c r="AC999" s="88">
        <f t="shared" si="42"/>
        <v>69.86655722638865</v>
      </c>
      <c r="AD999" s="88">
        <f t="shared" si="42"/>
        <v>68.348299168867996</v>
      </c>
      <c r="AE999" s="88">
        <f t="shared" si="42"/>
        <v>68.431428352057608</v>
      </c>
      <c r="AF999" s="88">
        <f t="shared" si="42"/>
        <v>67.510529914370707</v>
      </c>
      <c r="AG999" s="88">
        <f t="shared" si="42"/>
        <v>66.283784523276054</v>
      </c>
      <c r="AH999" s="88">
        <f t="shared" si="42"/>
        <v>65.998167249492425</v>
      </c>
      <c r="AI999" s="191">
        <f>AI997-$AM999</f>
        <v>64.175162304763589</v>
      </c>
      <c r="AJ999" s="191">
        <f t="shared" ref="AJ999:AL999" si="43">AJ997-$AM999</f>
        <v>64.195542606584695</v>
      </c>
      <c r="AK999" s="191">
        <f t="shared" si="43"/>
        <v>64.576534081745038</v>
      </c>
      <c r="AL999" s="191">
        <f t="shared" si="43"/>
        <v>65.334415050909357</v>
      </c>
      <c r="AM999" s="191">
        <v>-0.95632843538757584</v>
      </c>
      <c r="AN999" s="160">
        <f t="shared" si="41"/>
        <v>-7.5568772737019341E-2</v>
      </c>
    </row>
    <row r="1000" spans="19:40">
      <c r="S1000" s="196" t="s">
        <v>467</v>
      </c>
      <c r="T1000" s="88">
        <f>T998</f>
        <v>8.8458527837247711</v>
      </c>
      <c r="U1000" s="88">
        <f t="shared" si="42"/>
        <v>9.0779384769897362</v>
      </c>
      <c r="V1000" s="88">
        <f t="shared" si="42"/>
        <v>9.3822388639976033</v>
      </c>
      <c r="W1000" s="88">
        <f t="shared" si="42"/>
        <v>9.4853626381518517</v>
      </c>
      <c r="X1000" s="88">
        <f t="shared" si="42"/>
        <v>9.5318664951216494</v>
      </c>
      <c r="Y1000" s="88">
        <f t="shared" si="42"/>
        <v>9.3672407506375652</v>
      </c>
      <c r="Z1000" s="88">
        <f t="shared" si="42"/>
        <v>9.7600936960078606</v>
      </c>
      <c r="AA1000" s="88">
        <f t="shared" si="42"/>
        <v>9.6665361189815542</v>
      </c>
      <c r="AB1000" s="88">
        <f t="shared" si="42"/>
        <v>9.3325856310332913</v>
      </c>
      <c r="AC1000" s="88">
        <f t="shared" si="42"/>
        <v>9.5912481334466904</v>
      </c>
      <c r="AD1000" s="88">
        <f t="shared" si="42"/>
        <v>9.5139389080451195</v>
      </c>
      <c r="AE1000" s="88">
        <f t="shared" si="42"/>
        <v>9.5022239725849165</v>
      </c>
      <c r="AF1000" s="88">
        <f t="shared" si="42"/>
        <v>9.3140373952591844</v>
      </c>
      <c r="AG1000" s="88">
        <f t="shared" si="42"/>
        <v>9.3695646885268076</v>
      </c>
      <c r="AH1000" s="88">
        <f t="shared" si="42"/>
        <v>9.304256710504978</v>
      </c>
      <c r="AI1000" s="191">
        <f>AI998-$AM1000</f>
        <v>9.4502991284674707</v>
      </c>
      <c r="AJ1000" s="191">
        <f t="shared" ref="AJ1000:AL1000" si="44">AJ998-$AM1000</f>
        <v>9.1435597548238654</v>
      </c>
      <c r="AK1000" s="191">
        <f t="shared" si="44"/>
        <v>9.3412565824435223</v>
      </c>
      <c r="AL1000" s="191">
        <f t="shared" si="44"/>
        <v>9.1541260992877032</v>
      </c>
      <c r="AM1000" s="191">
        <v>-0.21802258973236768</v>
      </c>
      <c r="AN1000" s="160">
        <f t="shared" si="41"/>
        <v>-2.4313254865556244E-2</v>
      </c>
    </row>
    <row r="1001" spans="19:40">
      <c r="S1001" s="4" t="s">
        <v>497</v>
      </c>
      <c r="T1001" s="197">
        <v>0.96504172769301655</v>
      </c>
      <c r="U1001" s="197">
        <v>0.96431358818376678</v>
      </c>
      <c r="V1001" s="197">
        <v>0.96778304780607027</v>
      </c>
      <c r="W1001" s="197">
        <v>0.98179732855513868</v>
      </c>
      <c r="X1001" s="197">
        <v>0.97542043169385639</v>
      </c>
      <c r="Y1001" s="197">
        <v>0.9839381293488022</v>
      </c>
      <c r="Z1001" s="197">
        <v>0.98177767256410864</v>
      </c>
      <c r="AA1001" s="197">
        <v>0.99680997313755293</v>
      </c>
      <c r="AB1001" s="197">
        <v>1.0047019629239686</v>
      </c>
      <c r="AC1001" s="197">
        <v>1.0075160049811023</v>
      </c>
      <c r="AD1001" s="197">
        <v>0.99770252239853485</v>
      </c>
      <c r="AE1001" s="197">
        <v>1.0042218490628831</v>
      </c>
      <c r="AF1001" s="197">
        <v>0.98905076038096473</v>
      </c>
      <c r="AG1001" s="197">
        <v>1.0044955574247658</v>
      </c>
      <c r="AH1001" s="197">
        <v>0.99318620245311329</v>
      </c>
      <c r="AI1001" s="198">
        <v>0.99728016006959774</v>
      </c>
      <c r="AJ1001" s="198">
        <v>1.0259436502034087</v>
      </c>
      <c r="AK1001" s="198">
        <v>1.0051044502616757</v>
      </c>
      <c r="AL1001" s="199"/>
      <c r="AN1001" s="160"/>
    </row>
    <row r="1002" spans="19:40">
      <c r="S1002" s="193" t="s">
        <v>493</v>
      </c>
      <c r="T1002" s="200">
        <f>T999/T1001</f>
        <v>68.208138912444909</v>
      </c>
      <c r="U1002" s="200">
        <f t="shared" ref="U1002:AK1002" si="45">U999/U1001</f>
        <v>69.820920011215435</v>
      </c>
      <c r="V1002" s="200">
        <f t="shared" si="45"/>
        <v>73.027997013545857</v>
      </c>
      <c r="W1002" s="200">
        <f t="shared" si="45"/>
        <v>72.345690653651502</v>
      </c>
      <c r="X1002" s="200">
        <f t="shared" si="45"/>
        <v>72.968130361242558</v>
      </c>
      <c r="Y1002" s="200">
        <f t="shared" si="45"/>
        <v>71.184057450510309</v>
      </c>
      <c r="Z1002" s="200">
        <f t="shared" si="45"/>
        <v>73.459600010810533</v>
      </c>
      <c r="AA1002" s="200">
        <f t="shared" si="45"/>
        <v>72.008310293634892</v>
      </c>
      <c r="AB1002" s="200">
        <f t="shared" si="45"/>
        <v>68.770271813031968</v>
      </c>
      <c r="AC1002" s="200">
        <f t="shared" si="45"/>
        <v>69.345357176434248</v>
      </c>
      <c r="AD1002" s="200">
        <f t="shared" si="45"/>
        <v>68.505689455966007</v>
      </c>
      <c r="AE1002" s="200">
        <f t="shared" si="45"/>
        <v>68.143735784992387</v>
      </c>
      <c r="AF1002" s="200">
        <f t="shared" si="45"/>
        <v>68.257902039695978</v>
      </c>
      <c r="AG1002" s="200">
        <f t="shared" si="45"/>
        <v>65.987135566043108</v>
      </c>
      <c r="AH1002" s="200">
        <f t="shared" si="45"/>
        <v>66.450950573498417</v>
      </c>
      <c r="AI1002" s="200">
        <f t="shared" si="45"/>
        <v>64.350184506112072</v>
      </c>
      <c r="AJ1002" s="200">
        <f t="shared" si="45"/>
        <v>62.572191556385157</v>
      </c>
      <c r="AK1002" s="200">
        <f t="shared" si="45"/>
        <v>64.248580398716513</v>
      </c>
      <c r="AL1002" s="195"/>
      <c r="AN1002" s="160"/>
    </row>
    <row r="1003" spans="19:40">
      <c r="S1003" s="196" t="s">
        <v>494</v>
      </c>
      <c r="T1003" s="64">
        <f>T1000/T1001</f>
        <v>9.1662904617308634</v>
      </c>
      <c r="U1003" s="64">
        <f t="shared" ref="U1003:AK1003" si="46">U1000/U1001</f>
        <v>9.4138863002931945</v>
      </c>
      <c r="V1003" s="64">
        <f t="shared" si="46"/>
        <v>9.6945683077078115</v>
      </c>
      <c r="W1003" s="64">
        <f t="shared" si="46"/>
        <v>9.6612227007288549</v>
      </c>
      <c r="X1003" s="64">
        <f t="shared" si="46"/>
        <v>9.7720594990707585</v>
      </c>
      <c r="Y1003" s="64">
        <f t="shared" si="46"/>
        <v>9.5201522039165898</v>
      </c>
      <c r="Z1003" s="64">
        <f t="shared" si="46"/>
        <v>9.9412463419721337</v>
      </c>
      <c r="AA1003" s="64">
        <f t="shared" si="46"/>
        <v>9.6974713129677319</v>
      </c>
      <c r="AB1003" s="64">
        <f t="shared" si="46"/>
        <v>9.2889095228527392</v>
      </c>
      <c r="AC1003" s="64">
        <f t="shared" si="46"/>
        <v>9.5196980355925866</v>
      </c>
      <c r="AD1003" s="64">
        <f t="shared" si="46"/>
        <v>9.5358473036362152</v>
      </c>
      <c r="AE1003" s="64">
        <f t="shared" si="46"/>
        <v>9.4622756729025301</v>
      </c>
      <c r="AF1003" s="64">
        <f t="shared" si="46"/>
        <v>9.4171480052971024</v>
      </c>
      <c r="AG1003" s="64">
        <f t="shared" si="46"/>
        <v>9.3276317842038488</v>
      </c>
      <c r="AH1003" s="64">
        <f t="shared" si="46"/>
        <v>9.368088972162516</v>
      </c>
      <c r="AI1003" s="64">
        <f t="shared" si="46"/>
        <v>9.476072528915001</v>
      </c>
      <c r="AJ1003" s="64">
        <f t="shared" si="46"/>
        <v>8.912341094962688</v>
      </c>
      <c r="AK1003" s="64">
        <f t="shared" si="46"/>
        <v>9.2938167570659509</v>
      </c>
      <c r="AL1003" s="56"/>
    </row>
    <row r="1004" spans="19:40">
      <c r="S1004" s="193" t="s">
        <v>498</v>
      </c>
      <c r="T1004" s="201">
        <f>T1002/$V1002</f>
        <v>0.93399985898275539</v>
      </c>
      <c r="U1004" s="201">
        <f t="shared" ref="U1004:AK1004" si="47">U1002/$V1002</f>
        <v>0.95608428091303743</v>
      </c>
      <c r="V1004" s="201">
        <f t="shared" si="47"/>
        <v>1</v>
      </c>
      <c r="W1004" s="201">
        <f t="shared" si="47"/>
        <v>0.99065692080028167</v>
      </c>
      <c r="X1004" s="201">
        <f t="shared" si="47"/>
        <v>0.99918022327392886</v>
      </c>
      <c r="Y1004" s="201">
        <f t="shared" si="47"/>
        <v>0.97475023773836333</v>
      </c>
      <c r="Z1004" s="201">
        <f t="shared" si="47"/>
        <v>1.0059101031784374</v>
      </c>
      <c r="AA1004" s="201">
        <f t="shared" si="47"/>
        <v>0.98603704385152691</v>
      </c>
      <c r="AB1004" s="201">
        <f t="shared" si="47"/>
        <v>0.94169735752544148</v>
      </c>
      <c r="AC1004" s="201">
        <f t="shared" si="47"/>
        <v>0.9495722190432182</v>
      </c>
      <c r="AD1004" s="201">
        <f t="shared" si="47"/>
        <v>0.93807433118094397</v>
      </c>
      <c r="AE1004" s="201">
        <f t="shared" si="47"/>
        <v>0.93311796258567115</v>
      </c>
      <c r="AF1004" s="201">
        <f t="shared" si="47"/>
        <v>0.93468128431668362</v>
      </c>
      <c r="AG1004" s="201">
        <f t="shared" si="47"/>
        <v>0.90358681963854559</v>
      </c>
      <c r="AH1004" s="201">
        <f t="shared" si="47"/>
        <v>0.90993801406291519</v>
      </c>
      <c r="AI1004" s="201">
        <f t="shared" si="47"/>
        <v>0.88117142928315351</v>
      </c>
      <c r="AJ1004" s="201">
        <f t="shared" si="47"/>
        <v>0.85682469895454938</v>
      </c>
      <c r="AK1004" s="201">
        <f t="shared" si="47"/>
        <v>0.87978012578927967</v>
      </c>
      <c r="AN1004" s="160">
        <f>AK1004-V1004</f>
        <v>-0.12021987421072033</v>
      </c>
    </row>
    <row r="1005" spans="19:40">
      <c r="S1005" s="193" t="s">
        <v>499</v>
      </c>
      <c r="T1005" s="201">
        <f>T1003/$V1003</f>
        <v>0.945507852520165</v>
      </c>
      <c r="U1005" s="201">
        <f t="shared" ref="U1005:AK1005" si="48">U1003/$V1003</f>
        <v>0.97104749809318924</v>
      </c>
      <c r="V1005" s="201">
        <f t="shared" si="48"/>
        <v>1</v>
      </c>
      <c r="W1005" s="201">
        <f t="shared" si="48"/>
        <v>0.9965603824821736</v>
      </c>
      <c r="X1005" s="201">
        <f t="shared" si="48"/>
        <v>1.0079932585859792</v>
      </c>
      <c r="Y1005" s="201">
        <f t="shared" si="48"/>
        <v>0.98200888391775532</v>
      </c>
      <c r="Z1005" s="201">
        <f t="shared" si="48"/>
        <v>1.0254449735599054</v>
      </c>
      <c r="AA1005" s="201">
        <f t="shared" si="48"/>
        <v>1.0002994465733572</v>
      </c>
      <c r="AB1005" s="201">
        <f t="shared" si="48"/>
        <v>0.95815607544561343</v>
      </c>
      <c r="AC1005" s="201">
        <f t="shared" si="48"/>
        <v>0.98196203620782252</v>
      </c>
      <c r="AD1005" s="201">
        <f t="shared" si="48"/>
        <v>0.98362784200041142</v>
      </c>
      <c r="AE1005" s="201">
        <f t="shared" si="48"/>
        <v>0.97603888822768992</v>
      </c>
      <c r="AF1005" s="201">
        <f t="shared" si="48"/>
        <v>0.97138394474046441</v>
      </c>
      <c r="AG1005" s="201">
        <f t="shared" si="48"/>
        <v>0.96215029778971961</v>
      </c>
      <c r="AH1005" s="201">
        <f t="shared" si="48"/>
        <v>0.96632347875812863</v>
      </c>
      <c r="AI1005" s="201">
        <f t="shared" si="48"/>
        <v>0.97746204143828741</v>
      </c>
      <c r="AJ1005" s="201">
        <f t="shared" si="48"/>
        <v>0.91931283705297095</v>
      </c>
      <c r="AK1005" s="201">
        <f t="shared" si="48"/>
        <v>0.95866225932688132</v>
      </c>
      <c r="AN1005" s="160">
        <f>AK1005-V1005</f>
        <v>-4.1337740673118684E-2</v>
      </c>
    </row>
    <row r="1012" spans="1:40">
      <c r="A1012" s="2" t="s">
        <v>503</v>
      </c>
      <c r="S1012" s="2" t="s">
        <v>27</v>
      </c>
      <c r="AN1012" s="6" t="s">
        <v>463</v>
      </c>
    </row>
    <row r="1013" spans="1:40">
      <c r="B1013" s="13" t="s">
        <v>489</v>
      </c>
      <c r="S1013" s="34"/>
      <c r="T1013" s="5">
        <v>1998</v>
      </c>
      <c r="U1013" s="5">
        <v>1999</v>
      </c>
      <c r="V1013" s="5">
        <v>2000</v>
      </c>
      <c r="W1013" s="5">
        <v>2001</v>
      </c>
      <c r="X1013" s="5">
        <v>2002</v>
      </c>
      <c r="Y1013" s="5">
        <v>2003</v>
      </c>
      <c r="Z1013" s="5">
        <v>2004</v>
      </c>
      <c r="AA1013" s="5">
        <v>2005</v>
      </c>
      <c r="AB1013" s="5">
        <v>2006</v>
      </c>
      <c r="AC1013" s="5">
        <v>2007</v>
      </c>
      <c r="AD1013" s="5">
        <v>2008</v>
      </c>
      <c r="AE1013" s="5">
        <v>2009</v>
      </c>
      <c r="AF1013" s="5">
        <v>2010</v>
      </c>
      <c r="AG1013" s="5">
        <v>2011</v>
      </c>
      <c r="AH1013" s="5">
        <v>2012</v>
      </c>
      <c r="AI1013" s="5">
        <v>2013</v>
      </c>
      <c r="AJ1013" s="5">
        <v>2014</v>
      </c>
      <c r="AK1013" s="5">
        <v>2015</v>
      </c>
      <c r="AL1013" s="5">
        <v>2016</v>
      </c>
      <c r="AM1013" s="170" t="s">
        <v>176</v>
      </c>
      <c r="AN1013" s="23" t="s">
        <v>45</v>
      </c>
    </row>
    <row r="1014" spans="1:40">
      <c r="S1014" s="21" t="s">
        <v>475</v>
      </c>
      <c r="T1014" s="88">
        <v>60.183426541566917</v>
      </c>
      <c r="U1014" s="88">
        <v>68.508867281723724</v>
      </c>
      <c r="V1014" s="88">
        <v>71.429508053522042</v>
      </c>
      <c r="W1014" s="88">
        <v>75.22853183657142</v>
      </c>
      <c r="X1014" s="88">
        <v>75.386586925664517</v>
      </c>
      <c r="Y1014" s="88">
        <v>75.720145482599506</v>
      </c>
      <c r="Z1014" s="88">
        <v>76.919185025618745</v>
      </c>
      <c r="AA1014" s="88">
        <v>77.146740080638267</v>
      </c>
      <c r="AB1014" s="88">
        <v>76.35900070140039</v>
      </c>
      <c r="AC1014" s="88">
        <v>77.46350142208415</v>
      </c>
      <c r="AD1014" s="88">
        <v>81.578550121032777</v>
      </c>
      <c r="AE1014" s="88">
        <v>85.198199770967705</v>
      </c>
      <c r="AF1014" s="88">
        <v>84.434219029235308</v>
      </c>
      <c r="AG1014" s="88">
        <v>80.625191862288247</v>
      </c>
      <c r="AH1014" s="88">
        <v>80.049720972363005</v>
      </c>
      <c r="AI1014" s="88">
        <v>77.971352098909961</v>
      </c>
      <c r="AJ1014" s="88">
        <v>80.188293477693492</v>
      </c>
      <c r="AK1014" s="88">
        <v>82.090790972792419</v>
      </c>
      <c r="AL1014" s="88">
        <v>82.956690966186969</v>
      </c>
      <c r="AN1014" s="160">
        <f>AL1014/V1014-1</f>
        <v>0.1613784446622204</v>
      </c>
    </row>
    <row r="1015" spans="1:40">
      <c r="S1015" s="21" t="s">
        <v>476</v>
      </c>
      <c r="T1015" s="88">
        <v>8.6009391600679557</v>
      </c>
      <c r="U1015" s="88">
        <v>9.6800285977189215</v>
      </c>
      <c r="V1015" s="88">
        <v>9.9604544032238973</v>
      </c>
      <c r="W1015" s="88">
        <v>10.373755284411766</v>
      </c>
      <c r="X1015" s="88">
        <v>10.49390294649594</v>
      </c>
      <c r="Y1015" s="88">
        <v>10.61821041903012</v>
      </c>
      <c r="Z1015" s="88">
        <v>10.792107876434899</v>
      </c>
      <c r="AA1015" s="88">
        <v>10.928993648034444</v>
      </c>
      <c r="AB1015" s="88">
        <v>10.931866028880103</v>
      </c>
      <c r="AC1015" s="88">
        <v>11.070547162108669</v>
      </c>
      <c r="AD1015" s="88">
        <v>11.574440399392184</v>
      </c>
      <c r="AE1015" s="88">
        <v>11.976320094047294</v>
      </c>
      <c r="AF1015" s="88">
        <v>11.949374663587697</v>
      </c>
      <c r="AG1015" s="88">
        <v>11.781784498978608</v>
      </c>
      <c r="AH1015" s="88">
        <v>11.88040863223528</v>
      </c>
      <c r="AI1015" s="88">
        <v>11.8683880411742</v>
      </c>
      <c r="AJ1015" s="88">
        <v>11.791451226680488</v>
      </c>
      <c r="AK1015" s="88">
        <v>12.084243059693256</v>
      </c>
      <c r="AL1015" s="88">
        <v>11.988629179004377</v>
      </c>
      <c r="AN1015" s="160">
        <f t="shared" ref="AN1015:AN1017" si="49">AL1015/V1015-1</f>
        <v>0.20362271575923496</v>
      </c>
    </row>
    <row r="1016" spans="1:40">
      <c r="S1016" s="193" t="s">
        <v>466</v>
      </c>
      <c r="T1016" s="88">
        <f t="shared" ref="T1016:AH1017" si="50">T1014</f>
        <v>60.183426541566917</v>
      </c>
      <c r="U1016" s="88">
        <f t="shared" si="50"/>
        <v>68.508867281723724</v>
      </c>
      <c r="V1016" s="88">
        <f t="shared" si="50"/>
        <v>71.429508053522042</v>
      </c>
      <c r="W1016" s="88">
        <f t="shared" si="50"/>
        <v>75.22853183657142</v>
      </c>
      <c r="X1016" s="88">
        <f t="shared" si="50"/>
        <v>75.386586925664517</v>
      </c>
      <c r="Y1016" s="88">
        <f t="shared" si="50"/>
        <v>75.720145482599506</v>
      </c>
      <c r="Z1016" s="88">
        <f t="shared" si="50"/>
        <v>76.919185025618745</v>
      </c>
      <c r="AA1016" s="88">
        <f t="shared" si="50"/>
        <v>77.146740080638267</v>
      </c>
      <c r="AB1016" s="88">
        <f t="shared" si="50"/>
        <v>76.35900070140039</v>
      </c>
      <c r="AC1016" s="88">
        <f t="shared" si="50"/>
        <v>77.46350142208415</v>
      </c>
      <c r="AD1016" s="88">
        <f t="shared" si="50"/>
        <v>81.578550121032777</v>
      </c>
      <c r="AE1016" s="88">
        <f t="shared" si="50"/>
        <v>85.198199770967705</v>
      </c>
      <c r="AF1016" s="88">
        <f t="shared" si="50"/>
        <v>84.434219029235308</v>
      </c>
      <c r="AG1016" s="88">
        <f t="shared" si="50"/>
        <v>80.625191862288247</v>
      </c>
      <c r="AH1016" s="88">
        <f t="shared" si="50"/>
        <v>80.049720972363005</v>
      </c>
      <c r="AI1016" s="191">
        <f>AI1014-$AM1016</f>
        <v>78.927680534297536</v>
      </c>
      <c r="AJ1016" s="191">
        <f t="shared" ref="AJ1016:AL1016" si="51">AJ1014-$AM1016</f>
        <v>81.144621913081068</v>
      </c>
      <c r="AK1016" s="191">
        <f t="shared" si="51"/>
        <v>83.047119408179995</v>
      </c>
      <c r="AL1016" s="191">
        <f t="shared" si="51"/>
        <v>83.913019401574545</v>
      </c>
      <c r="AM1016" s="191">
        <v>-0.95632843538757584</v>
      </c>
      <c r="AN1016" s="160">
        <f t="shared" si="49"/>
        <v>0.174766867198618</v>
      </c>
    </row>
    <row r="1017" spans="1:40">
      <c r="S1017" s="196" t="s">
        <v>467</v>
      </c>
      <c r="T1017" s="88">
        <f t="shared" si="50"/>
        <v>8.6009391600679557</v>
      </c>
      <c r="U1017" s="88">
        <f t="shared" si="50"/>
        <v>9.6800285977189215</v>
      </c>
      <c r="V1017" s="88">
        <f t="shared" si="50"/>
        <v>9.9604544032238973</v>
      </c>
      <c r="W1017" s="88">
        <f t="shared" si="50"/>
        <v>10.373755284411766</v>
      </c>
      <c r="X1017" s="88">
        <f t="shared" si="50"/>
        <v>10.49390294649594</v>
      </c>
      <c r="Y1017" s="88">
        <f t="shared" si="50"/>
        <v>10.61821041903012</v>
      </c>
      <c r="Z1017" s="88">
        <f t="shared" si="50"/>
        <v>10.792107876434899</v>
      </c>
      <c r="AA1017" s="88">
        <f t="shared" si="50"/>
        <v>10.928993648034444</v>
      </c>
      <c r="AB1017" s="88">
        <f t="shared" si="50"/>
        <v>10.931866028880103</v>
      </c>
      <c r="AC1017" s="88">
        <f t="shared" si="50"/>
        <v>11.070547162108669</v>
      </c>
      <c r="AD1017" s="88">
        <f t="shared" si="50"/>
        <v>11.574440399392184</v>
      </c>
      <c r="AE1017" s="88">
        <f t="shared" si="50"/>
        <v>11.976320094047294</v>
      </c>
      <c r="AF1017" s="88">
        <f t="shared" si="50"/>
        <v>11.949374663587697</v>
      </c>
      <c r="AG1017" s="88">
        <f t="shared" si="50"/>
        <v>11.781784498978608</v>
      </c>
      <c r="AH1017" s="88">
        <f t="shared" si="50"/>
        <v>11.88040863223528</v>
      </c>
      <c r="AI1017" s="191">
        <f>AI1015-$AM1017</f>
        <v>12.086410630906567</v>
      </c>
      <c r="AJ1017" s="191">
        <f t="shared" ref="AJ1017:AL1017" si="52">AJ1015-$AM1017</f>
        <v>12.009473816412855</v>
      </c>
      <c r="AK1017" s="191">
        <f t="shared" si="52"/>
        <v>12.302265649425623</v>
      </c>
      <c r="AL1017" s="191">
        <f t="shared" si="52"/>
        <v>12.206651768736744</v>
      </c>
      <c r="AM1017" s="191">
        <v>-0.21802258973236768</v>
      </c>
      <c r="AN1017" s="160">
        <f t="shared" si="49"/>
        <v>0.22551153537591828</v>
      </c>
    </row>
    <row r="1018" spans="1:40">
      <c r="S1018" s="4" t="s">
        <v>500</v>
      </c>
      <c r="T1018" s="197">
        <v>1.1752079098241268</v>
      </c>
      <c r="U1018" s="197">
        <v>1.1095351573485088</v>
      </c>
      <c r="V1018" s="197">
        <v>1.1197699726850423</v>
      </c>
      <c r="W1018" s="197">
        <v>1.0089650728491717</v>
      </c>
      <c r="X1018" s="197">
        <v>1.0250665136313526</v>
      </c>
      <c r="Y1018" s="197">
        <v>1.0429064446928169</v>
      </c>
      <c r="Z1018" s="197">
        <v>1.0648013201695576</v>
      </c>
      <c r="AA1018" s="197">
        <v>1.0703670946132122</v>
      </c>
      <c r="AB1018" s="197">
        <v>1.0834900317996694</v>
      </c>
      <c r="AC1018" s="197">
        <v>1.0724896694172341</v>
      </c>
      <c r="AD1018" s="197">
        <v>1.1062730352000547</v>
      </c>
      <c r="AE1018" s="197">
        <v>1.0985985137563128</v>
      </c>
      <c r="AF1018" s="197">
        <v>1.1063300433125014</v>
      </c>
      <c r="AG1018" s="197">
        <v>1.1100528394388354</v>
      </c>
      <c r="AH1018" s="197">
        <v>1.1315641950187838</v>
      </c>
      <c r="AI1018" s="198">
        <v>1.1352970361222088</v>
      </c>
      <c r="AJ1018" s="198">
        <v>1.16969304343823</v>
      </c>
      <c r="AK1018" s="198">
        <v>1.1699492993380487</v>
      </c>
      <c r="AL1018" s="199"/>
      <c r="AN1018" s="160"/>
    </row>
    <row r="1019" spans="1:40">
      <c r="S1019" s="193" t="s">
        <v>493</v>
      </c>
      <c r="T1019" s="200">
        <f>T1016/T1018</f>
        <v>51.210875997740295</v>
      </c>
      <c r="U1019" s="200">
        <f t="shared" ref="U1019:AK1019" si="53">U1016/U1018</f>
        <v>61.745557883394632</v>
      </c>
      <c r="V1019" s="200">
        <f t="shared" si="53"/>
        <v>63.789447650792667</v>
      </c>
      <c r="W1019" s="200">
        <f t="shared" si="53"/>
        <v>74.56009515189352</v>
      </c>
      <c r="X1019" s="200">
        <f t="shared" si="53"/>
        <v>73.543117371577708</v>
      </c>
      <c r="Y1019" s="200">
        <f t="shared" si="53"/>
        <v>72.604926230849514</v>
      </c>
      <c r="Z1019" s="200">
        <f t="shared" si="53"/>
        <v>72.238063165971866</v>
      </c>
      <c r="AA1019" s="200">
        <f t="shared" si="53"/>
        <v>72.075029650006201</v>
      </c>
      <c r="AB1019" s="200">
        <f t="shared" si="53"/>
        <v>70.475037573320932</v>
      </c>
      <c r="AC1019" s="200">
        <f t="shared" si="53"/>
        <v>72.227736668247829</v>
      </c>
      <c r="AD1019" s="200">
        <f t="shared" si="53"/>
        <v>73.741786634327923</v>
      </c>
      <c r="AE1019" s="200">
        <f t="shared" si="53"/>
        <v>77.551715849004026</v>
      </c>
      <c r="AF1019" s="200">
        <f t="shared" si="53"/>
        <v>76.319195650176752</v>
      </c>
      <c r="AG1019" s="200">
        <f t="shared" si="53"/>
        <v>72.631850482943378</v>
      </c>
      <c r="AH1019" s="200">
        <f t="shared" si="53"/>
        <v>70.742536150177671</v>
      </c>
      <c r="AI1019" s="200">
        <f t="shared" si="53"/>
        <v>69.521612426548586</v>
      </c>
      <c r="AJ1019" s="200">
        <f t="shared" si="53"/>
        <v>69.372578018043257</v>
      </c>
      <c r="AK1019" s="200">
        <f t="shared" si="53"/>
        <v>70.983519931306105</v>
      </c>
      <c r="AL1019" s="195"/>
      <c r="AN1019" s="160"/>
    </row>
    <row r="1020" spans="1:40">
      <c r="S1020" s="196" t="s">
        <v>494</v>
      </c>
      <c r="T1020" s="64">
        <f>T1017/T1018</f>
        <v>7.3186532256706052</v>
      </c>
      <c r="U1020" s="64">
        <f t="shared" ref="U1020:AK1020" si="54">U1017/U1018</f>
        <v>8.7244000639435271</v>
      </c>
      <c r="V1020" s="64">
        <f t="shared" si="54"/>
        <v>8.8950897471738823</v>
      </c>
      <c r="W1020" s="64">
        <f t="shared" si="54"/>
        <v>10.281580169190375</v>
      </c>
      <c r="X1020" s="64">
        <f t="shared" si="54"/>
        <v>10.23728978261199</v>
      </c>
      <c r="Y1020" s="64">
        <f t="shared" si="54"/>
        <v>10.181364275831724</v>
      </c>
      <c r="Z1020" s="64">
        <f t="shared" si="54"/>
        <v>10.135325409548118</v>
      </c>
      <c r="AA1020" s="64">
        <f t="shared" si="54"/>
        <v>10.210509742906236</v>
      </c>
      <c r="AB1020" s="64">
        <f t="shared" si="54"/>
        <v>10.089493865229521</v>
      </c>
      <c r="AC1020" s="64">
        <f t="shared" si="54"/>
        <v>10.322287922944886</v>
      </c>
      <c r="AD1020" s="64">
        <f t="shared" si="54"/>
        <v>10.462553123062518</v>
      </c>
      <c r="AE1020" s="64">
        <f t="shared" si="54"/>
        <v>10.901453027728962</v>
      </c>
      <c r="AF1020" s="64">
        <f t="shared" si="54"/>
        <v>10.800913105287874</v>
      </c>
      <c r="AG1020" s="64">
        <f t="shared" si="54"/>
        <v>10.613715023633153</v>
      </c>
      <c r="AH1020" s="64">
        <f t="shared" si="54"/>
        <v>10.499102644404605</v>
      </c>
      <c r="AI1020" s="64">
        <f t="shared" si="54"/>
        <v>10.646033809961896</v>
      </c>
      <c r="AJ1020" s="64">
        <f t="shared" si="54"/>
        <v>10.267201197599547</v>
      </c>
      <c r="AK1020" s="64">
        <f t="shared" si="54"/>
        <v>10.515212630484228</v>
      </c>
      <c r="AL1020" s="56"/>
    </row>
    <row r="1021" spans="1:40">
      <c r="S1021" s="193" t="s">
        <v>501</v>
      </c>
      <c r="T1021" s="201">
        <f>T1019/$V1019</f>
        <v>0.80281108997976935</v>
      </c>
      <c r="U1021" s="201">
        <f t="shared" ref="U1021:AK1021" si="55">U1019/$V1019</f>
        <v>0.96795881070193535</v>
      </c>
      <c r="V1021" s="201">
        <f t="shared" si="55"/>
        <v>1</v>
      </c>
      <c r="W1021" s="201">
        <f t="shared" si="55"/>
        <v>1.1688468531670537</v>
      </c>
      <c r="X1021" s="201">
        <f t="shared" si="55"/>
        <v>1.1529041256820451</v>
      </c>
      <c r="Y1021" s="201">
        <f t="shared" si="55"/>
        <v>1.1381965027870453</v>
      </c>
      <c r="Z1021" s="201">
        <f t="shared" si="55"/>
        <v>1.1324453467825915</v>
      </c>
      <c r="AA1021" s="201">
        <f t="shared" si="55"/>
        <v>1.129889539796173</v>
      </c>
      <c r="AB1021" s="201">
        <f t="shared" si="55"/>
        <v>1.1048071455192352</v>
      </c>
      <c r="AC1021" s="201">
        <f t="shared" si="55"/>
        <v>1.1322834626762959</v>
      </c>
      <c r="AD1021" s="201">
        <f t="shared" si="55"/>
        <v>1.1560185790919226</v>
      </c>
      <c r="AE1021" s="201">
        <f t="shared" si="55"/>
        <v>1.2157452165685956</v>
      </c>
      <c r="AF1021" s="201">
        <f t="shared" si="55"/>
        <v>1.1964235223978834</v>
      </c>
      <c r="AG1021" s="201">
        <f t="shared" si="55"/>
        <v>1.1386185828188595</v>
      </c>
      <c r="AH1021" s="201">
        <f t="shared" si="55"/>
        <v>1.1090006067688314</v>
      </c>
      <c r="AI1021" s="201">
        <f t="shared" si="55"/>
        <v>1.089860705600336</v>
      </c>
      <c r="AJ1021" s="201">
        <f t="shared" si="55"/>
        <v>1.0875243566587178</v>
      </c>
      <c r="AK1021" s="201">
        <f t="shared" si="55"/>
        <v>1.11277840685965</v>
      </c>
      <c r="AN1021" s="160">
        <f>AK1021-V1021</f>
        <v>0.11277840685965002</v>
      </c>
    </row>
    <row r="1022" spans="1:40">
      <c r="S1022" s="193" t="s">
        <v>502</v>
      </c>
      <c r="T1022" s="201">
        <f>T1020/$V1020</f>
        <v>0.82277452321331135</v>
      </c>
      <c r="U1022" s="201">
        <f t="shared" ref="U1022:AK1022" si="56">U1020/$V1020</f>
        <v>0.98081079695855955</v>
      </c>
      <c r="V1022" s="201">
        <f t="shared" si="56"/>
        <v>1</v>
      </c>
      <c r="W1022" s="201">
        <f t="shared" si="56"/>
        <v>1.1558714370989909</v>
      </c>
      <c r="X1022" s="201">
        <f t="shared" si="56"/>
        <v>1.1508922420782259</v>
      </c>
      <c r="Y1022" s="201">
        <f t="shared" si="56"/>
        <v>1.1446050085179311</v>
      </c>
      <c r="Z1022" s="201">
        <f t="shared" si="56"/>
        <v>1.1394292466546816</v>
      </c>
      <c r="AA1022" s="201">
        <f t="shared" si="56"/>
        <v>1.1478815878333644</v>
      </c>
      <c r="AB1022" s="201">
        <f t="shared" si="56"/>
        <v>1.1342767922532901</v>
      </c>
      <c r="AC1022" s="201">
        <f t="shared" si="56"/>
        <v>1.1604478668947042</v>
      </c>
      <c r="AD1022" s="201">
        <f t="shared" si="56"/>
        <v>1.1762167016231224</v>
      </c>
      <c r="AE1022" s="201">
        <f t="shared" si="56"/>
        <v>1.2255585202153283</v>
      </c>
      <c r="AF1022" s="201">
        <f t="shared" si="56"/>
        <v>1.2142556637744439</v>
      </c>
      <c r="AG1022" s="201">
        <f t="shared" si="56"/>
        <v>1.1932105605798196</v>
      </c>
      <c r="AH1022" s="201">
        <f t="shared" si="56"/>
        <v>1.1803256563814146</v>
      </c>
      <c r="AI1022" s="201">
        <f t="shared" si="56"/>
        <v>1.1968438894440967</v>
      </c>
      <c r="AJ1022" s="201">
        <f t="shared" si="56"/>
        <v>1.1542549304644856</v>
      </c>
      <c r="AK1022" s="201">
        <f t="shared" si="56"/>
        <v>1.182136766391265</v>
      </c>
      <c r="AN1022" s="160">
        <f>AK1022-V1022</f>
        <v>0.18213676639126497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64B0F-3717-439E-90D6-D590B43FBAB5}">
  <dimension ref="A1:AN185"/>
  <sheetViews>
    <sheetView zoomScale="80" zoomScaleNormal="80" workbookViewId="0">
      <selection activeCell="T23" sqref="T23"/>
    </sheetView>
  </sheetViews>
  <sheetFormatPr defaultRowHeight="15"/>
  <cols>
    <col min="1" max="1" width="14.5703125" customWidth="1"/>
  </cols>
  <sheetData>
    <row r="1" spans="1:15">
      <c r="A1" s="2" t="s">
        <v>707</v>
      </c>
    </row>
    <row r="4" spans="1:15">
      <c r="A4" s="2" t="s">
        <v>532</v>
      </c>
    </row>
    <row r="5" spans="1:15">
      <c r="B5" s="2" t="s">
        <v>519</v>
      </c>
    </row>
    <row r="6" spans="1:15">
      <c r="B6" t="s">
        <v>506</v>
      </c>
    </row>
    <row r="7" spans="1:15">
      <c r="B7" s="4" t="s">
        <v>81</v>
      </c>
      <c r="C7" s="85">
        <v>1</v>
      </c>
      <c r="D7" s="86">
        <v>1.5</v>
      </c>
      <c r="E7" s="86">
        <v>2</v>
      </c>
      <c r="F7" s="85">
        <v>2.5</v>
      </c>
      <c r="G7" s="86">
        <v>3</v>
      </c>
      <c r="H7" s="86">
        <v>3.5</v>
      </c>
      <c r="I7" s="85">
        <v>4</v>
      </c>
      <c r="J7" s="86">
        <v>4.5</v>
      </c>
      <c r="K7" s="86">
        <v>5</v>
      </c>
      <c r="L7" s="85">
        <v>5.5</v>
      </c>
      <c r="M7" s="86">
        <v>6</v>
      </c>
      <c r="N7" s="86">
        <v>6.5</v>
      </c>
      <c r="O7" s="85">
        <v>7</v>
      </c>
    </row>
    <row r="8" spans="1:15">
      <c r="B8" s="58">
        <v>1998</v>
      </c>
      <c r="C8" s="8">
        <v>1.4362287802340072E-2</v>
      </c>
      <c r="D8" s="8">
        <v>2.1972969375778913E-2</v>
      </c>
      <c r="E8" s="8">
        <v>9.9822135104722515E-2</v>
      </c>
      <c r="F8" s="8">
        <v>0.1446755478117778</v>
      </c>
      <c r="G8" s="8">
        <v>0.20178590874441904</v>
      </c>
      <c r="H8" s="8">
        <v>0.10746911563638123</v>
      </c>
      <c r="I8" s="8">
        <v>0.10882427674325747</v>
      </c>
      <c r="J8" s="8">
        <v>8.1043474052294701E-2</v>
      </c>
      <c r="K8" s="8">
        <v>6.9669800476726315E-2</v>
      </c>
      <c r="L8" s="8">
        <v>5.9699686618994031E-2</v>
      </c>
      <c r="M8" s="8">
        <v>7.926482509951964E-2</v>
      </c>
      <c r="N8" s="8">
        <v>9.885416288552518E-3</v>
      </c>
      <c r="O8" s="8">
        <v>1.5245562452357616E-3</v>
      </c>
    </row>
    <row r="9" spans="1:15">
      <c r="B9" s="58">
        <v>1999</v>
      </c>
      <c r="C9" s="8">
        <v>1.2502289237531286E-2</v>
      </c>
      <c r="D9" s="8">
        <v>2.1109822355167573E-2</v>
      </c>
      <c r="E9" s="8">
        <v>9.7332275196874429E-2</v>
      </c>
      <c r="F9" s="8">
        <v>0.14486295097979365</v>
      </c>
      <c r="G9" s="8">
        <v>0.20632440021976681</v>
      </c>
      <c r="H9" s="8">
        <v>0.10810084854404493</v>
      </c>
      <c r="I9" s="8">
        <v>0.11002991270374213</v>
      </c>
      <c r="J9" s="8">
        <v>8.1362554178621579E-2</v>
      </c>
      <c r="K9" s="8">
        <v>6.8262010866247488E-2</v>
      </c>
      <c r="L9" s="8">
        <v>6.1009706367132654E-2</v>
      </c>
      <c r="M9" s="8">
        <v>7.7846285330565895E-2</v>
      </c>
      <c r="N9" s="8">
        <v>9.8162505341554233E-3</v>
      </c>
      <c r="O9" s="8">
        <v>1.440693486356144E-3</v>
      </c>
    </row>
    <row r="10" spans="1:15">
      <c r="B10" s="58">
        <v>2000</v>
      </c>
      <c r="C10" s="8">
        <v>1.0066397913208442E-2</v>
      </c>
      <c r="D10" s="8">
        <v>1.8781124021816458E-2</v>
      </c>
      <c r="E10" s="8">
        <v>8.9459331278159832E-2</v>
      </c>
      <c r="F10" s="8">
        <v>0.15002371354043159</v>
      </c>
      <c r="G10" s="8">
        <v>0.20994783021105051</v>
      </c>
      <c r="H10" s="8">
        <v>0.10551339815034383</v>
      </c>
      <c r="I10" s="8">
        <v>0.11344557742470951</v>
      </c>
      <c r="J10" s="8">
        <v>8.0958027033436075E-2</v>
      </c>
      <c r="K10" s="8">
        <v>7.0132795826416877E-2</v>
      </c>
      <c r="L10" s="8">
        <v>6.1038653070903483E-2</v>
      </c>
      <c r="M10" s="8">
        <v>7.9049087028693385E-2</v>
      </c>
      <c r="N10" s="8">
        <v>9.9004031301873369E-3</v>
      </c>
      <c r="O10" s="8">
        <v>1.6836613706426369E-3</v>
      </c>
    </row>
    <row r="11" spans="1:15">
      <c r="B11" s="58">
        <v>2001</v>
      </c>
      <c r="C11" s="8">
        <v>6.7197470212886105E-3</v>
      </c>
      <c r="D11" s="8">
        <v>1.301033372861257E-2</v>
      </c>
      <c r="E11" s="8">
        <v>7.2381275057880168E-2</v>
      </c>
      <c r="F11" s="8">
        <v>0.13842678863854538</v>
      </c>
      <c r="G11" s="8">
        <v>0.22498164774973181</v>
      </c>
      <c r="H11" s="8">
        <v>0.11511660737478119</v>
      </c>
      <c r="I11" s="8">
        <v>0.11853859619402565</v>
      </c>
      <c r="J11" s="8">
        <v>8.7142131119769595E-2</v>
      </c>
      <c r="K11" s="8">
        <v>7.2934665989045119E-2</v>
      </c>
      <c r="L11" s="8">
        <v>6.2838104918403068E-2</v>
      </c>
      <c r="M11" s="8">
        <v>7.6130780958834493E-2</v>
      </c>
      <c r="N11" s="8">
        <v>9.9045682986052298E-3</v>
      </c>
      <c r="O11" s="8">
        <v>1.8747529504771585E-3</v>
      </c>
    </row>
    <row r="12" spans="1:15">
      <c r="B12" s="58">
        <v>2002</v>
      </c>
      <c r="C12" s="8">
        <v>5.6936444831117913E-3</v>
      </c>
      <c r="D12" s="8">
        <v>1.0924749182295738E-2</v>
      </c>
      <c r="E12" s="8">
        <v>6.4733544045901564E-2</v>
      </c>
      <c r="F12" s="8">
        <v>0.13635012059072937</v>
      </c>
      <c r="G12" s="8">
        <v>0.23048797947204389</v>
      </c>
      <c r="H12" s="8">
        <v>0.11985286829730296</v>
      </c>
      <c r="I12" s="8">
        <v>0.12163695032102463</v>
      </c>
      <c r="J12" s="8">
        <v>8.8554342918185522E-2</v>
      </c>
      <c r="K12" s="8">
        <v>7.1032895388918868E-2</v>
      </c>
      <c r="L12" s="8">
        <v>6.267414072222284E-2</v>
      </c>
      <c r="M12" s="8">
        <v>7.6605398500049562E-2</v>
      </c>
      <c r="N12" s="8">
        <v>9.6802969064898742E-3</v>
      </c>
      <c r="O12" s="8">
        <v>1.7730691717234013E-3</v>
      </c>
    </row>
    <row r="13" spans="1:15">
      <c r="B13" s="58">
        <v>2003</v>
      </c>
      <c r="C13" s="8">
        <v>4.3433634055426501E-3</v>
      </c>
      <c r="D13" s="8">
        <v>8.7947706768948201E-3</v>
      </c>
      <c r="E13" s="8">
        <v>5.7857490140997253E-2</v>
      </c>
      <c r="F13" s="8">
        <v>0.1305710118308033</v>
      </c>
      <c r="G13" s="8">
        <v>0.23147317811031279</v>
      </c>
      <c r="H13" s="8">
        <v>0.1246934255307655</v>
      </c>
      <c r="I13" s="8">
        <v>0.12495273080870833</v>
      </c>
      <c r="J13" s="8">
        <v>9.3090594781481281E-2</v>
      </c>
      <c r="K13" s="8">
        <v>7.4733941980444057E-2</v>
      </c>
      <c r="L13" s="8">
        <v>6.3875533466587434E-2</v>
      </c>
      <c r="M13" s="8">
        <v>7.4085678785586945E-2</v>
      </c>
      <c r="N13" s="8">
        <v>9.7779698557614383E-3</v>
      </c>
      <c r="O13" s="8">
        <v>1.7503106261142023E-3</v>
      </c>
    </row>
    <row r="14" spans="1:15">
      <c r="B14" s="58">
        <v>2004</v>
      </c>
      <c r="C14" s="8">
        <v>3.2279215211580168E-3</v>
      </c>
      <c r="D14" s="8">
        <v>7.5755283199677205E-3</v>
      </c>
      <c r="E14" s="8">
        <v>5.0617844353659153E-2</v>
      </c>
      <c r="F14" s="8">
        <v>0.12707923538608967</v>
      </c>
      <c r="G14" s="8">
        <v>0.23694961416250568</v>
      </c>
      <c r="H14" s="8">
        <v>0.12883441771321935</v>
      </c>
      <c r="I14" s="8">
        <v>0.12822918242800221</v>
      </c>
      <c r="J14" s="8">
        <v>9.5324557421697681E-2</v>
      </c>
      <c r="K14" s="8">
        <v>7.2991375397185657E-2</v>
      </c>
      <c r="L14" s="8">
        <v>6.4195289252030066E-2</v>
      </c>
      <c r="M14" s="8">
        <v>7.3092247944721842E-2</v>
      </c>
      <c r="N14" s="8">
        <v>1.0006556715589855E-2</v>
      </c>
      <c r="O14" s="8">
        <v>1.8762293841730973E-3</v>
      </c>
    </row>
    <row r="15" spans="1:15">
      <c r="B15" s="58">
        <v>2005</v>
      </c>
      <c r="C15" s="8">
        <v>2.3152218510052165E-3</v>
      </c>
      <c r="D15" s="8">
        <v>6.0957739874567731E-3</v>
      </c>
      <c r="E15" s="8">
        <v>4.6880800265713223E-2</v>
      </c>
      <c r="F15" s="8">
        <v>0.12110466365785515</v>
      </c>
      <c r="G15" s="8">
        <v>0.23618193540824101</v>
      </c>
      <c r="H15" s="8">
        <v>0.13172342379305629</v>
      </c>
      <c r="I15" s="8">
        <v>0.13094191430748492</v>
      </c>
      <c r="J15" s="8">
        <v>0.10013090283883321</v>
      </c>
      <c r="K15" s="8">
        <v>7.5650118203309691E-2</v>
      </c>
      <c r="L15" s="8">
        <v>6.5392806205185311E-2</v>
      </c>
      <c r="M15" s="8">
        <v>7.1977023621124195E-2</v>
      </c>
      <c r="N15" s="8">
        <v>9.6027978039583458E-3</v>
      </c>
      <c r="O15" s="8">
        <v>2.0026180567766639E-3</v>
      </c>
    </row>
    <row r="16" spans="1:15">
      <c r="B16" s="58">
        <v>2006</v>
      </c>
      <c r="C16" s="8">
        <v>1.840053999574661E-3</v>
      </c>
      <c r="D16" s="8">
        <v>4.761948792869097E-3</v>
      </c>
      <c r="E16" s="8">
        <v>4.0795569075997004E-2</v>
      </c>
      <c r="F16" s="8">
        <v>0.11542409083764066</v>
      </c>
      <c r="G16" s="8">
        <v>0.23406596454890938</v>
      </c>
      <c r="H16" s="8">
        <v>0.13670953961664001</v>
      </c>
      <c r="I16" s="8">
        <v>0.13298319910493855</v>
      </c>
      <c r="J16" s="8">
        <v>0.10519745906111014</v>
      </c>
      <c r="K16" s="8">
        <v>7.6625766303895546E-2</v>
      </c>
      <c r="L16" s="8">
        <v>6.6593311080083956E-2</v>
      </c>
      <c r="M16" s="8">
        <v>7.377784353068452E-2</v>
      </c>
      <c r="N16" s="8">
        <v>9.4406790631443652E-3</v>
      </c>
      <c r="O16" s="8">
        <v>1.7845749845121085E-3</v>
      </c>
    </row>
    <row r="17" spans="2:15">
      <c r="B17" s="58">
        <v>2007</v>
      </c>
      <c r="C17" s="8">
        <v>1.5425750719868367E-3</v>
      </c>
      <c r="D17" s="8">
        <v>4.1041845854680077E-3</v>
      </c>
      <c r="E17" s="8">
        <v>3.7713623275120602E-2</v>
      </c>
      <c r="F17" s="8">
        <v>0.10911147675853558</v>
      </c>
      <c r="G17" s="8">
        <v>0.2332747466437306</v>
      </c>
      <c r="H17" s="8">
        <v>0.13876631390000374</v>
      </c>
      <c r="I17" s="8">
        <v>0.13286713286713286</v>
      </c>
      <c r="J17" s="8">
        <v>0.11036423469578552</v>
      </c>
      <c r="K17" s="8">
        <v>7.8344115777270851E-2</v>
      </c>
      <c r="L17" s="8">
        <v>6.7789162708948802E-2</v>
      </c>
      <c r="M17" s="8">
        <v>7.4099697094349506E-2</v>
      </c>
      <c r="N17" s="8">
        <v>9.7135484836019595E-3</v>
      </c>
      <c r="O17" s="8">
        <v>2.3091881380651433E-3</v>
      </c>
    </row>
    <row r="18" spans="2:15">
      <c r="B18" s="58">
        <v>2008</v>
      </c>
      <c r="C18" s="8">
        <v>1.1260938856919275E-3</v>
      </c>
      <c r="D18" s="8">
        <v>3.9031559258304936E-3</v>
      </c>
      <c r="E18" s="8">
        <v>3.289530189813622E-2</v>
      </c>
      <c r="F18" s="8">
        <v>0.10282764083330947</v>
      </c>
      <c r="G18" s="8">
        <v>0.22484659356599579</v>
      </c>
      <c r="H18" s="8">
        <v>0.14159199137297565</v>
      </c>
      <c r="I18" s="8">
        <v>0.13519806846269097</v>
      </c>
      <c r="J18" s="8">
        <v>0.11595904072070008</v>
      </c>
      <c r="K18" s="8">
        <v>8.0639774017769381E-2</v>
      </c>
      <c r="L18" s="8">
        <v>7.0772137765180793E-2</v>
      </c>
      <c r="M18" s="8">
        <v>7.7652762270128933E-2</v>
      </c>
      <c r="N18" s="8">
        <v>1.0363881015774856E-2</v>
      </c>
      <c r="O18" s="8">
        <v>2.2235582658154162E-3</v>
      </c>
    </row>
    <row r="19" spans="2:15">
      <c r="B19" s="58">
        <v>2009</v>
      </c>
      <c r="C19" s="8">
        <v>8.939153492296258E-4</v>
      </c>
      <c r="D19" s="8">
        <v>3.224121652839437E-3</v>
      </c>
      <c r="E19" s="8">
        <v>2.9880878246720637E-2</v>
      </c>
      <c r="F19" s="8">
        <v>9.5889998192081313E-2</v>
      </c>
      <c r="G19" s="8">
        <v>0.22066651935477391</v>
      </c>
      <c r="H19" s="8">
        <v>0.14520600229003033</v>
      </c>
      <c r="I19" s="8">
        <v>0.13559390128763987</v>
      </c>
      <c r="J19" s="8">
        <v>0.11899118137441995</v>
      </c>
      <c r="K19" s="8">
        <v>8.3837206966513325E-2</v>
      </c>
      <c r="L19" s="8">
        <v>7.225648339728008E-2</v>
      </c>
      <c r="M19" s="8">
        <v>8.0161105642715086E-2</v>
      </c>
      <c r="N19" s="8">
        <v>1.0686808220003613E-2</v>
      </c>
      <c r="O19" s="8">
        <v>2.7118780257527971E-3</v>
      </c>
    </row>
    <row r="20" spans="2:15">
      <c r="B20" s="58">
        <v>2010</v>
      </c>
      <c r="C20" s="8">
        <v>8.8779910374566678E-4</v>
      </c>
      <c r="D20" s="8">
        <v>2.6845353851357064E-3</v>
      </c>
      <c r="E20" s="8">
        <v>2.8346157098165216E-2</v>
      </c>
      <c r="F20" s="8">
        <v>8.8991291113553736E-2</v>
      </c>
      <c r="G20" s="8">
        <v>0.21381161748541472</v>
      </c>
      <c r="H20" s="8">
        <v>0.14672993996787012</v>
      </c>
      <c r="I20" s="8">
        <v>0.13854950536907076</v>
      </c>
      <c r="J20" s="8">
        <v>0.12270651898199036</v>
      </c>
      <c r="K20" s="8">
        <v>8.756447112539105E-2</v>
      </c>
      <c r="L20" s="8">
        <v>7.5568614187875208E-2</v>
      </c>
      <c r="M20" s="8">
        <v>8.072630421915955E-2</v>
      </c>
      <c r="N20" s="8">
        <v>1.091781516868183E-2</v>
      </c>
      <c r="O20" s="8">
        <v>2.5154307939460555E-3</v>
      </c>
    </row>
    <row r="21" spans="2:15">
      <c r="B21" s="58">
        <v>2011</v>
      </c>
      <c r="C21" s="8">
        <v>5.875102238298755E-4</v>
      </c>
      <c r="D21" s="8">
        <v>2.6495559113896344E-3</v>
      </c>
      <c r="E21" s="8">
        <v>2.6057806398101534E-2</v>
      </c>
      <c r="F21" s="8">
        <v>8.2470307694079981E-2</v>
      </c>
      <c r="G21" s="8">
        <v>0.2056516179570772</v>
      </c>
      <c r="H21" s="8">
        <v>0.14945799301899618</v>
      </c>
      <c r="I21" s="8">
        <v>0.14183187991751817</v>
      </c>
      <c r="J21" s="8">
        <v>0.12553135115831673</v>
      </c>
      <c r="K21" s="8">
        <v>8.8714043798311201E-2</v>
      </c>
      <c r="L21" s="8">
        <v>7.7701107053578633E-2</v>
      </c>
      <c r="M21" s="8">
        <v>8.4854908014330641E-2</v>
      </c>
      <c r="N21" s="8">
        <v>1.1588927160252054E-2</v>
      </c>
      <c r="O21" s="8">
        <v>2.9029916942182083E-3</v>
      </c>
    </row>
    <row r="22" spans="2:15">
      <c r="B22" s="58">
        <v>2012</v>
      </c>
      <c r="C22" s="8">
        <v>8.3664244149746507E-4</v>
      </c>
      <c r="D22" s="8">
        <v>2.1477985065308058E-3</v>
      </c>
      <c r="E22" s="8">
        <v>2.343847556254839E-2</v>
      </c>
      <c r="F22" s="8">
        <v>7.6721360605379485E-2</v>
      </c>
      <c r="G22" s="8">
        <v>0.1936390200044954</v>
      </c>
      <c r="H22" s="8">
        <v>0.15100771708998276</v>
      </c>
      <c r="I22" s="8">
        <v>0.1426537798756275</v>
      </c>
      <c r="J22" s="8">
        <v>0.12889288479308708</v>
      </c>
      <c r="K22" s="8">
        <v>9.3079593416747833E-2</v>
      </c>
      <c r="L22" s="8">
        <v>8.0617367198621406E-2</v>
      </c>
      <c r="M22" s="8">
        <v>9.0170075672435748E-2</v>
      </c>
      <c r="N22" s="8">
        <v>1.3498663869533727E-2</v>
      </c>
      <c r="O22" s="8">
        <v>3.2966209635124002E-3</v>
      </c>
    </row>
    <row r="23" spans="2:15">
      <c r="B23" s="58">
        <v>2013</v>
      </c>
      <c r="C23" s="8">
        <v>6.2579055988283073E-4</v>
      </c>
      <c r="D23" s="8">
        <v>2.3567006191332136E-3</v>
      </c>
      <c r="E23" s="8">
        <v>2.2555089541308835E-2</v>
      </c>
      <c r="F23" s="8">
        <v>7.191265561547168E-2</v>
      </c>
      <c r="G23" s="8">
        <v>0.18388922175620798</v>
      </c>
      <c r="H23" s="8">
        <v>0.1532121696291858</v>
      </c>
      <c r="I23" s="8">
        <v>0.14307968843618935</v>
      </c>
      <c r="J23" s="8">
        <v>0.12937886958258438</v>
      </c>
      <c r="K23" s="8">
        <v>9.5386458957459563E-2</v>
      </c>
      <c r="L23" s="8">
        <v>8.5600159776313162E-2</v>
      </c>
      <c r="M23" s="8">
        <v>9.4347912921909333E-2</v>
      </c>
      <c r="N23" s="8">
        <v>1.3900539245056919E-2</v>
      </c>
      <c r="O23" s="8">
        <v>3.7547433592969841E-3</v>
      </c>
    </row>
    <row r="24" spans="2:15">
      <c r="B24" s="58">
        <v>2014</v>
      </c>
      <c r="C24" s="8">
        <v>5.045676651795199E-4</v>
      </c>
      <c r="D24" s="8">
        <v>2.3900573613766731E-3</v>
      </c>
      <c r="E24" s="8">
        <v>2.0607605693647758E-2</v>
      </c>
      <c r="F24" s="8">
        <v>6.6576375610792438E-2</v>
      </c>
      <c r="G24" s="8">
        <v>0.17536381984278734</v>
      </c>
      <c r="H24" s="8">
        <v>0.15154291480773316</v>
      </c>
      <c r="I24" s="8">
        <v>0.14421340556617804</v>
      </c>
      <c r="J24" s="8">
        <v>0.13270129594221372</v>
      </c>
      <c r="K24" s="8">
        <v>9.7540896537072458E-2</v>
      </c>
      <c r="L24" s="8">
        <v>8.8697684299978749E-2</v>
      </c>
      <c r="M24" s="8">
        <v>0.10145793499043977</v>
      </c>
      <c r="N24" s="8">
        <v>1.5070639473125133E-2</v>
      </c>
      <c r="O24" s="8">
        <v>3.3328022094752498E-3</v>
      </c>
    </row>
    <row r="25" spans="2:15">
      <c r="B25" s="58">
        <v>2015</v>
      </c>
      <c r="C25" s="8">
        <v>5.7769298976274289E-4</v>
      </c>
      <c r="D25" s="8">
        <v>2.109251148668619E-3</v>
      </c>
      <c r="E25" s="8">
        <v>2.0555122658999919E-2</v>
      </c>
      <c r="F25" s="8">
        <v>6.2149017921917411E-2</v>
      </c>
      <c r="G25" s="8">
        <v>0.16359459386839348</v>
      </c>
      <c r="H25" s="8">
        <v>0.15100626057984254</v>
      </c>
      <c r="I25" s="8">
        <v>0.14659967219281511</v>
      </c>
      <c r="J25" s="8">
        <v>0.13702071633930732</v>
      </c>
      <c r="K25" s="8">
        <v>0.10023645108418196</v>
      </c>
      <c r="L25" s="8">
        <v>9.013354112368005E-2</v>
      </c>
      <c r="M25" s="8">
        <v>0.1052610366230486</v>
      </c>
      <c r="N25" s="8">
        <v>1.6363489803046995E-2</v>
      </c>
      <c r="O25" s="8">
        <v>4.3931536663352772E-3</v>
      </c>
    </row>
    <row r="26" spans="2:15">
      <c r="B26" s="84" t="s">
        <v>108</v>
      </c>
      <c r="C26" s="87">
        <v>5.3554168081715824E-4</v>
      </c>
      <c r="D26" s="73">
        <v>2.2336006687740015E-3</v>
      </c>
      <c r="E26" s="73">
        <v>2.0063220042320851E-2</v>
      </c>
      <c r="F26" s="73">
        <v>5.8086679380339089E-2</v>
      </c>
      <c r="G26" s="73">
        <v>0.14959899683899788</v>
      </c>
      <c r="H26" s="73">
        <v>0.15131011781916978</v>
      </c>
      <c r="I26" s="73">
        <v>0.14617675487865409</v>
      </c>
      <c r="J26" s="73">
        <v>0.13658925259280547</v>
      </c>
      <c r="K26" s="73">
        <v>0.1039212100629588</v>
      </c>
      <c r="L26" s="73">
        <v>9.4542699652551007E-2</v>
      </c>
      <c r="M26" s="73">
        <v>0.11544188719663523</v>
      </c>
      <c r="N26" s="73">
        <v>1.7006713863998536E-2</v>
      </c>
      <c r="O26" s="73">
        <v>4.4933253219781085E-3</v>
      </c>
    </row>
    <row r="28" spans="2:15">
      <c r="B28" t="s">
        <v>507</v>
      </c>
    </row>
    <row r="29" spans="2:15">
      <c r="B29" s="4" t="s">
        <v>81</v>
      </c>
      <c r="C29" s="85">
        <v>1</v>
      </c>
      <c r="D29" s="86">
        <v>1.5</v>
      </c>
      <c r="E29" s="86">
        <v>2</v>
      </c>
      <c r="F29" s="85">
        <v>2.5</v>
      </c>
      <c r="G29" s="86">
        <v>3</v>
      </c>
      <c r="H29" s="86">
        <v>3.5</v>
      </c>
      <c r="I29" s="85">
        <v>4</v>
      </c>
      <c r="J29" s="86">
        <v>4.5</v>
      </c>
      <c r="K29" s="86">
        <v>5</v>
      </c>
      <c r="L29" s="85">
        <v>5.5</v>
      </c>
      <c r="M29" s="86">
        <v>6</v>
      </c>
      <c r="N29" s="86">
        <v>6.5</v>
      </c>
      <c r="O29" s="85">
        <v>7</v>
      </c>
    </row>
    <row r="30" spans="2:15">
      <c r="B30" s="58">
        <v>1998</v>
      </c>
      <c r="C30" s="8">
        <v>0.1346704871060172</v>
      </c>
      <c r="D30" s="8">
        <v>7.8182562423250099E-2</v>
      </c>
      <c r="E30" s="8">
        <v>0.18215309046254602</v>
      </c>
      <c r="F30" s="8">
        <v>0.11604584527220631</v>
      </c>
      <c r="G30" s="8">
        <v>0.17478510028653296</v>
      </c>
      <c r="H30" s="8">
        <v>8.0433892754809666E-2</v>
      </c>
      <c r="I30" s="8">
        <v>7.8182562423250099E-2</v>
      </c>
      <c r="J30" s="8">
        <v>4.2979942693409739E-2</v>
      </c>
      <c r="K30" s="8">
        <v>4.5640605812525582E-2</v>
      </c>
      <c r="L30" s="8">
        <v>2.5583299222267705E-2</v>
      </c>
      <c r="M30" s="8">
        <v>3.3769954973393371E-2</v>
      </c>
      <c r="N30" s="8">
        <v>6.1399918133442487E-3</v>
      </c>
      <c r="O30" s="8">
        <v>1.4326647564469914E-3</v>
      </c>
    </row>
    <row r="31" spans="2:15">
      <c r="B31" s="58">
        <v>1999</v>
      </c>
      <c r="C31" s="8">
        <v>0.12965313028764805</v>
      </c>
      <c r="D31" s="8">
        <v>7.4238578680203046E-2</v>
      </c>
      <c r="E31" s="8">
        <v>0.1854906937394247</v>
      </c>
      <c r="F31" s="8">
        <v>0.12246192893401016</v>
      </c>
      <c r="G31" s="8">
        <v>0.17491539763113365</v>
      </c>
      <c r="H31" s="8">
        <v>8.5659898477157354E-2</v>
      </c>
      <c r="I31" s="8">
        <v>7.2335025380710655E-2</v>
      </c>
      <c r="J31" s="8">
        <v>4.6319796954314721E-2</v>
      </c>
      <c r="K31" s="8">
        <v>3.7859560067681895E-2</v>
      </c>
      <c r="L31" s="8">
        <v>2.939932318104907E-2</v>
      </c>
      <c r="M31" s="8">
        <v>3.4263959390862943E-2</v>
      </c>
      <c r="N31" s="8">
        <v>5.9221658206429781E-3</v>
      </c>
      <c r="O31" s="8">
        <v>1.4805414551607445E-3</v>
      </c>
    </row>
    <row r="32" spans="2:15">
      <c r="B32" s="58">
        <v>2000</v>
      </c>
      <c r="C32" s="8">
        <v>0.11117635545116461</v>
      </c>
      <c r="D32" s="8">
        <v>6.7723624975533372E-2</v>
      </c>
      <c r="E32" s="8">
        <v>0.19573302016050106</v>
      </c>
      <c r="F32" s="8">
        <v>0.12233313760031317</v>
      </c>
      <c r="G32" s="8">
        <v>0.18222744176942651</v>
      </c>
      <c r="H32" s="8">
        <v>7.8293208064200426E-2</v>
      </c>
      <c r="I32" s="8">
        <v>7.614014484243492E-2</v>
      </c>
      <c r="J32" s="8">
        <v>4.9911920140927775E-2</v>
      </c>
      <c r="K32" s="8">
        <v>4.7367390878841259E-2</v>
      </c>
      <c r="L32" s="8">
        <v>2.6619690741828145E-2</v>
      </c>
      <c r="M32" s="8">
        <v>3.4057545507927188E-2</v>
      </c>
      <c r="N32" s="8">
        <v>6.0677236249755337E-3</v>
      </c>
      <c r="O32" s="8">
        <v>2.3487962419260129E-3</v>
      </c>
    </row>
    <row r="33" spans="2:15">
      <c r="B33" s="58">
        <v>2001</v>
      </c>
      <c r="C33" s="8">
        <v>9.7722790030482343E-2</v>
      </c>
      <c r="D33" s="8">
        <v>5.7557826788596021E-2</v>
      </c>
      <c r="E33" s="8">
        <v>0.17123901739286354</v>
      </c>
      <c r="F33" s="8">
        <v>0.12282589205666129</v>
      </c>
      <c r="G33" s="8">
        <v>0.19544558006096469</v>
      </c>
      <c r="H33" s="8">
        <v>8.8398780706473015E-2</v>
      </c>
      <c r="I33" s="8">
        <v>8.5529854760623997E-2</v>
      </c>
      <c r="J33" s="8">
        <v>5.6123363815671505E-2</v>
      </c>
      <c r="K33" s="8">
        <v>4.6799354491662185E-2</v>
      </c>
      <c r="L33" s="8">
        <v>3.0123722431414743E-2</v>
      </c>
      <c r="M33" s="8">
        <v>4.0702886856733012E-2</v>
      </c>
      <c r="N33" s="8">
        <v>6.0964676349291721E-3</v>
      </c>
      <c r="O33" s="8">
        <v>1.4344629729245114E-3</v>
      </c>
    </row>
    <row r="34" spans="2:15">
      <c r="B34" s="58">
        <v>2002</v>
      </c>
      <c r="C34" s="8">
        <v>8.8250652741514363E-2</v>
      </c>
      <c r="D34" s="8">
        <v>5.8659704090513493E-2</v>
      </c>
      <c r="E34" s="8">
        <v>0.16832027850304612</v>
      </c>
      <c r="F34" s="8">
        <v>0.11766753698868582</v>
      </c>
      <c r="G34" s="8">
        <v>0.19112271540469977</v>
      </c>
      <c r="H34" s="8">
        <v>9.5039164490861625E-2</v>
      </c>
      <c r="I34" s="8">
        <v>9.1383812010443849E-2</v>
      </c>
      <c r="J34" s="8">
        <v>6.5796344647519586E-2</v>
      </c>
      <c r="K34" s="8">
        <v>4.6127067014795478E-2</v>
      </c>
      <c r="L34" s="8">
        <v>3.1505657093124459E-2</v>
      </c>
      <c r="M34" s="8">
        <v>3.9338555265448216E-2</v>
      </c>
      <c r="N34" s="8">
        <v>5.9181897302001737E-3</v>
      </c>
      <c r="O34" s="8">
        <v>8.703220191470844E-4</v>
      </c>
    </row>
    <row r="35" spans="2:15">
      <c r="B35" s="58">
        <v>2003</v>
      </c>
      <c r="C35" s="8">
        <v>8.2605884254768835E-2</v>
      </c>
      <c r="D35" s="8">
        <v>5.4962819269317814E-2</v>
      </c>
      <c r="E35" s="8">
        <v>0.15098609763983187</v>
      </c>
      <c r="F35" s="8">
        <v>0.12043323634012286</v>
      </c>
      <c r="G35" s="8">
        <v>0.18816682832201745</v>
      </c>
      <c r="H35" s="8">
        <v>9.9418040737148397E-2</v>
      </c>
      <c r="I35" s="8">
        <v>9.7316521176850954E-2</v>
      </c>
      <c r="J35" s="8">
        <v>6.8380213385063046E-2</v>
      </c>
      <c r="K35" s="8">
        <v>5.1568056902683478E-2</v>
      </c>
      <c r="L35" s="8">
        <v>3.362431296475913E-2</v>
      </c>
      <c r="M35" s="8">
        <v>4.526349822179114E-2</v>
      </c>
      <c r="N35" s="8">
        <v>5.8195926285160042E-3</v>
      </c>
      <c r="O35" s="8">
        <v>1.454898157129001E-3</v>
      </c>
    </row>
    <row r="36" spans="2:15">
      <c r="B36" s="58">
        <v>2004</v>
      </c>
      <c r="C36" s="8">
        <v>8.0106022677072591E-2</v>
      </c>
      <c r="D36" s="8">
        <v>5.345309969076719E-2</v>
      </c>
      <c r="E36" s="8">
        <v>0.16345162715358563</v>
      </c>
      <c r="F36" s="8">
        <v>0.12207333235164188</v>
      </c>
      <c r="G36" s="8">
        <v>0.18406714769547927</v>
      </c>
      <c r="H36" s="8">
        <v>9.6009424237962021E-2</v>
      </c>
      <c r="I36" s="8">
        <v>9.7629215137682232E-2</v>
      </c>
      <c r="J36" s="8">
        <v>7.0240023560594902E-2</v>
      </c>
      <c r="K36" s="8">
        <v>5.0949786482108676E-2</v>
      </c>
      <c r="L36" s="8">
        <v>3.2690325430717128E-2</v>
      </c>
      <c r="M36" s="8">
        <v>4.0789279929318217E-2</v>
      </c>
      <c r="N36" s="8">
        <v>7.2154321896627897E-3</v>
      </c>
      <c r="O36" s="8">
        <v>1.3252834634074511E-3</v>
      </c>
    </row>
    <row r="37" spans="2:15">
      <c r="B37" s="58">
        <v>2005</v>
      </c>
      <c r="C37" s="8">
        <v>7.8672060259450408E-2</v>
      </c>
      <c r="D37" s="8">
        <v>5.133212442460594E-2</v>
      </c>
      <c r="E37" s="8">
        <v>0.15385688380527271</v>
      </c>
      <c r="F37" s="8">
        <v>0.115078811549728</v>
      </c>
      <c r="G37" s="8">
        <v>0.17896498814339515</v>
      </c>
      <c r="H37" s="8">
        <v>0.10684893290556563</v>
      </c>
      <c r="I37" s="8">
        <v>0.10573301715720464</v>
      </c>
      <c r="J37" s="8">
        <v>6.3328218719486684E-2</v>
      </c>
      <c r="K37" s="8">
        <v>5.9283024131678061E-2</v>
      </c>
      <c r="L37" s="8">
        <v>3.4314409262100713E-2</v>
      </c>
      <c r="M37" s="8">
        <v>4.3520714186078953E-2</v>
      </c>
      <c r="N37" s="8">
        <v>6.1375366159854942E-3</v>
      </c>
      <c r="O37" s="8">
        <v>2.9292788394476217E-3</v>
      </c>
    </row>
    <row r="38" spans="2:15">
      <c r="B38" s="58">
        <v>2006</v>
      </c>
      <c r="C38" s="8">
        <v>7.5423728813559326E-2</v>
      </c>
      <c r="D38" s="8">
        <v>5.1210653753026636E-2</v>
      </c>
      <c r="E38" s="8">
        <v>0.1456416464891041</v>
      </c>
      <c r="F38" s="8">
        <v>0.10786924939467311</v>
      </c>
      <c r="G38" s="8">
        <v>0.18353510895883776</v>
      </c>
      <c r="H38" s="8">
        <v>0.10133171912832931</v>
      </c>
      <c r="I38" s="8">
        <v>0.10048426150121065</v>
      </c>
      <c r="J38" s="8">
        <v>7.4818401937046003E-2</v>
      </c>
      <c r="K38" s="8">
        <v>6.0048426150121063E-2</v>
      </c>
      <c r="L38" s="8">
        <v>3.898305084745763E-2</v>
      </c>
      <c r="M38" s="8">
        <v>5.0726392251815987E-2</v>
      </c>
      <c r="N38" s="8">
        <v>7.1428571428571426E-3</v>
      </c>
      <c r="O38" s="8">
        <v>2.7845036319612592E-3</v>
      </c>
    </row>
    <row r="39" spans="2:15">
      <c r="B39" s="58">
        <v>2007</v>
      </c>
      <c r="C39" s="8">
        <v>7.4357765731793549E-2</v>
      </c>
      <c r="D39" s="8">
        <v>5.2910676408201747E-2</v>
      </c>
      <c r="E39" s="8">
        <v>0.14070233325477258</v>
      </c>
      <c r="F39" s="8">
        <v>0.11430591562573651</v>
      </c>
      <c r="G39" s="8">
        <v>0.17240160263964177</v>
      </c>
      <c r="H39" s="8">
        <v>0.10546782936601459</v>
      </c>
      <c r="I39" s="8">
        <v>0.10193259486212586</v>
      </c>
      <c r="J39" s="8">
        <v>7.4357765731793549E-2</v>
      </c>
      <c r="K39" s="8">
        <v>6.151308036766439E-2</v>
      </c>
      <c r="L39" s="8">
        <v>3.9123261843035585E-2</v>
      </c>
      <c r="M39" s="8">
        <v>5.2910676408201747E-2</v>
      </c>
      <c r="N39" s="8">
        <v>7.1883101579071403E-3</v>
      </c>
      <c r="O39" s="8">
        <v>2.8281876031110067E-3</v>
      </c>
    </row>
    <row r="40" spans="2:15">
      <c r="B40" s="58">
        <v>2008</v>
      </c>
      <c r="C40" s="8">
        <v>6.8340306834030681E-2</v>
      </c>
      <c r="D40" s="8">
        <v>4.7634373994206627E-2</v>
      </c>
      <c r="E40" s="8">
        <v>0.1291706898401459</v>
      </c>
      <c r="F40" s="8">
        <v>0.11243428816650573</v>
      </c>
      <c r="G40" s="8">
        <v>0.16704216285806242</v>
      </c>
      <c r="H40" s="8">
        <v>0.11093230340092265</v>
      </c>
      <c r="I40" s="8">
        <v>0.11318528054929729</v>
      </c>
      <c r="J40" s="8">
        <v>8.0248900332582321E-2</v>
      </c>
      <c r="K40" s="8">
        <v>6.6087329685656046E-2</v>
      </c>
      <c r="L40" s="8">
        <v>4.066087329685656E-2</v>
      </c>
      <c r="M40" s="8">
        <v>5.4393305439330547E-2</v>
      </c>
      <c r="N40" s="8">
        <v>7.2953545756893031E-3</v>
      </c>
      <c r="O40" s="8">
        <v>2.5748310267138721E-3</v>
      </c>
    </row>
    <row r="41" spans="2:15">
      <c r="B41" s="58">
        <v>2009</v>
      </c>
      <c r="C41" s="8">
        <v>7.0723371938484908E-2</v>
      </c>
      <c r="D41" s="8">
        <v>4.7085627491930883E-2</v>
      </c>
      <c r="E41" s="8">
        <v>0.12739700018986141</v>
      </c>
      <c r="F41" s="8">
        <v>0.1040440478450731</v>
      </c>
      <c r="G41" s="8">
        <v>0.15815454718055819</v>
      </c>
      <c r="H41" s="8">
        <v>0.11666983102335295</v>
      </c>
      <c r="I41" s="8">
        <v>0.11856844503512436</v>
      </c>
      <c r="J41" s="8">
        <v>8.7336244541484712E-2</v>
      </c>
      <c r="K41" s="8">
        <v>6.3793430795519274E-2</v>
      </c>
      <c r="L41" s="8">
        <v>3.9965824947788116E-2</v>
      </c>
      <c r="M41" s="8">
        <v>5.6104044047845074E-2</v>
      </c>
      <c r="N41" s="8">
        <v>7.5944560470856274E-3</v>
      </c>
      <c r="O41" s="8">
        <v>2.5631289158913996E-3</v>
      </c>
    </row>
    <row r="42" spans="2:15">
      <c r="B42" s="58">
        <v>2010</v>
      </c>
      <c r="C42" s="8">
        <v>6.2422802850356292E-2</v>
      </c>
      <c r="D42" s="8">
        <v>4.1615201900237528E-2</v>
      </c>
      <c r="E42" s="8">
        <v>0.11790973871733967</v>
      </c>
      <c r="F42" s="8">
        <v>9.805225653206652E-2</v>
      </c>
      <c r="G42" s="8">
        <v>0.16589073634204277</v>
      </c>
      <c r="H42" s="8">
        <v>0.12038004750593824</v>
      </c>
      <c r="I42" s="8">
        <v>0.12199524940617577</v>
      </c>
      <c r="J42" s="8">
        <v>9.3966745843230406E-2</v>
      </c>
      <c r="K42" s="8">
        <v>7.068883610451307E-2</v>
      </c>
      <c r="L42" s="8">
        <v>4.209026128266033E-2</v>
      </c>
      <c r="M42" s="8">
        <v>5.5201900237529689E-2</v>
      </c>
      <c r="N42" s="8">
        <v>6.7458432304038007E-3</v>
      </c>
      <c r="O42" s="8">
        <v>3.0403800475059376E-3</v>
      </c>
    </row>
    <row r="43" spans="2:15">
      <c r="B43" s="58">
        <v>2011</v>
      </c>
      <c r="C43" s="8">
        <v>5.8307926829268296E-2</v>
      </c>
      <c r="D43" s="8">
        <v>4.1634908536585365E-2</v>
      </c>
      <c r="E43" s="8">
        <v>0.11680640243902438</v>
      </c>
      <c r="F43" s="8">
        <v>9.9275914634146339E-2</v>
      </c>
      <c r="G43" s="8">
        <v>0.16177591463414631</v>
      </c>
      <c r="H43" s="8">
        <v>0.12414253048780488</v>
      </c>
      <c r="I43" s="8">
        <v>0.11937881097560975</v>
      </c>
      <c r="J43" s="8">
        <v>8.669969512195122E-2</v>
      </c>
      <c r="K43" s="8">
        <v>7.0884146341463408E-2</v>
      </c>
      <c r="L43" s="8">
        <v>4.8685213414634144E-2</v>
      </c>
      <c r="M43" s="8">
        <v>6.135670731707317E-2</v>
      </c>
      <c r="N43" s="8">
        <v>7.3361280487804874E-3</v>
      </c>
      <c r="O43" s="8">
        <v>3.7157012195121954E-3</v>
      </c>
    </row>
    <row r="44" spans="2:15">
      <c r="B44" s="58">
        <v>2012</v>
      </c>
      <c r="C44" s="8">
        <v>5.46436945662147E-2</v>
      </c>
      <c r="D44" s="8">
        <v>4.1492506881435416E-2</v>
      </c>
      <c r="E44" s="8">
        <v>0.11560811499643185</v>
      </c>
      <c r="F44" s="8">
        <v>9.9398511571006237E-2</v>
      </c>
      <c r="G44" s="8">
        <v>0.16505250280354777</v>
      </c>
      <c r="H44" s="8">
        <v>0.12274441839127333</v>
      </c>
      <c r="I44" s="8">
        <v>0.12009379141604649</v>
      </c>
      <c r="J44" s="8">
        <v>9.2364155367519629E-2</v>
      </c>
      <c r="K44" s="8">
        <v>6.9120195738607407E-2</v>
      </c>
      <c r="L44" s="8">
        <v>4.6997655214598838E-2</v>
      </c>
      <c r="M44" s="8">
        <v>6.1270262004281782E-2</v>
      </c>
      <c r="N44" s="8">
        <v>7.7479865429707414E-3</v>
      </c>
      <c r="O44" s="8">
        <v>3.4662045060658577E-3</v>
      </c>
    </row>
    <row r="45" spans="2:15">
      <c r="B45" s="58">
        <v>2013</v>
      </c>
      <c r="C45" s="8">
        <v>5.1828943158792794E-2</v>
      </c>
      <c r="D45" s="8">
        <v>4.127119547829796E-2</v>
      </c>
      <c r="E45" s="8">
        <v>0.10856350645195692</v>
      </c>
      <c r="F45" s="8">
        <v>0.10003199317478938</v>
      </c>
      <c r="G45" s="8">
        <v>0.16679108456862538</v>
      </c>
      <c r="H45" s="8">
        <v>0.12082755678788525</v>
      </c>
      <c r="I45" s="8">
        <v>0.12530660125839821</v>
      </c>
      <c r="J45" s="8">
        <v>9.1287192065692649E-2</v>
      </c>
      <c r="K45" s="8">
        <v>7.1984643276101101E-2</v>
      </c>
      <c r="L45" s="8">
        <v>4.5003732537058763E-2</v>
      </c>
      <c r="M45" s="8">
        <v>6.441292524261491E-2</v>
      </c>
      <c r="N45" s="8">
        <v>8.7448011090967264E-3</v>
      </c>
      <c r="O45" s="8">
        <v>3.9458248906899859E-3</v>
      </c>
    </row>
    <row r="46" spans="2:15">
      <c r="B46" s="58">
        <v>2014</v>
      </c>
      <c r="C46" s="8">
        <v>5.780995106035889E-2</v>
      </c>
      <c r="D46" s="8">
        <v>4.2414355628058731E-2</v>
      </c>
      <c r="E46" s="8">
        <v>0.11470228384991843</v>
      </c>
      <c r="F46" s="8">
        <v>0.10654567699836867</v>
      </c>
      <c r="G46" s="8">
        <v>0.1580342577487765</v>
      </c>
      <c r="H46" s="8">
        <v>0.11725122349102773</v>
      </c>
      <c r="I46" s="8">
        <v>0.1199021207177814</v>
      </c>
      <c r="J46" s="8">
        <v>9.0640293637846661E-2</v>
      </c>
      <c r="K46" s="8">
        <v>7.1676182707993474E-2</v>
      </c>
      <c r="L46" s="8">
        <v>4.2516313213703097E-2</v>
      </c>
      <c r="M46" s="8">
        <v>6.3009787928221858E-2</v>
      </c>
      <c r="N46" s="8">
        <v>1.09094616639478E-2</v>
      </c>
      <c r="O46" s="8">
        <v>4.5880913539967372E-3</v>
      </c>
    </row>
    <row r="47" spans="2:15">
      <c r="B47" s="58">
        <v>2015</v>
      </c>
      <c r="C47" s="8">
        <v>5.5280614931030848E-2</v>
      </c>
      <c r="D47" s="8">
        <v>4.0117931978519532E-2</v>
      </c>
      <c r="E47" s="8">
        <v>0.1095082657681373</v>
      </c>
      <c r="F47" s="8">
        <v>0.10466463093608508</v>
      </c>
      <c r="G47" s="8">
        <v>0.16710540170580182</v>
      </c>
      <c r="H47" s="8">
        <v>0.11814257133831736</v>
      </c>
      <c r="I47" s="8">
        <v>0.12045909234495104</v>
      </c>
      <c r="J47" s="8">
        <v>9.5398546909550366E-2</v>
      </c>
      <c r="K47" s="8">
        <v>7.1812151205643882E-2</v>
      </c>
      <c r="L47" s="8">
        <v>4.1802674528798572E-2</v>
      </c>
      <c r="M47" s="8">
        <v>6.2124881541539431E-2</v>
      </c>
      <c r="N47" s="8">
        <v>9.2660840265346954E-3</v>
      </c>
      <c r="O47" s="8">
        <v>4.317152785090028E-3</v>
      </c>
    </row>
    <row r="48" spans="2:15">
      <c r="B48" s="84" t="s">
        <v>108</v>
      </c>
      <c r="C48" s="87">
        <v>5.2561338671594286E-2</v>
      </c>
      <c r="D48" s="73">
        <v>4.1063545837183038E-2</v>
      </c>
      <c r="E48" s="73">
        <v>0.10306950005132944</v>
      </c>
      <c r="F48" s="73">
        <v>9.5575402936043524E-2</v>
      </c>
      <c r="G48" s="73">
        <v>0.1586079457961195</v>
      </c>
      <c r="H48" s="73">
        <v>0.11795503541730828</v>
      </c>
      <c r="I48" s="73">
        <v>0.12473052048044347</v>
      </c>
      <c r="J48" s="73">
        <v>0.10040036957191253</v>
      </c>
      <c r="K48" s="73">
        <v>7.7507442767682996E-2</v>
      </c>
      <c r="L48" s="73">
        <v>4.7223077712760499E-2</v>
      </c>
      <c r="M48" s="73">
        <v>6.703623857920131E-2</v>
      </c>
      <c r="N48" s="73">
        <v>1.0368545323888718E-2</v>
      </c>
      <c r="O48" s="73">
        <v>3.9010368545323885E-3</v>
      </c>
    </row>
    <row r="50" spans="2:15">
      <c r="B50" t="s">
        <v>508</v>
      </c>
    </row>
    <row r="51" spans="2:15">
      <c r="B51" s="4" t="s">
        <v>81</v>
      </c>
      <c r="C51" s="85">
        <v>1</v>
      </c>
      <c r="D51" s="86">
        <v>1.5</v>
      </c>
      <c r="E51" s="86">
        <v>2</v>
      </c>
      <c r="F51" s="85">
        <v>2.5</v>
      </c>
      <c r="G51" s="86">
        <v>3</v>
      </c>
      <c r="H51" s="86">
        <v>3.5</v>
      </c>
      <c r="I51" s="85">
        <v>4</v>
      </c>
      <c r="J51" s="86">
        <v>4.5</v>
      </c>
      <c r="K51" s="86">
        <v>5</v>
      </c>
      <c r="L51" s="85">
        <v>5.5</v>
      </c>
      <c r="M51" s="86">
        <v>6</v>
      </c>
      <c r="N51" s="86">
        <v>6.5</v>
      </c>
      <c r="O51" s="85">
        <v>7</v>
      </c>
    </row>
    <row r="52" spans="2:15">
      <c r="B52" s="58">
        <v>1998</v>
      </c>
      <c r="C52" s="8">
        <v>0.13398190817545655</v>
      </c>
      <c r="D52" s="8">
        <v>4.3522785458269334E-2</v>
      </c>
      <c r="E52" s="8">
        <v>0.13637139443591056</v>
      </c>
      <c r="F52" s="8">
        <v>6.093189964157706E-2</v>
      </c>
      <c r="G52" s="8">
        <v>0.12886158047448371</v>
      </c>
      <c r="H52" s="8">
        <v>7.2025942993684935E-2</v>
      </c>
      <c r="I52" s="8">
        <v>0.11367127496159753</v>
      </c>
      <c r="J52" s="8">
        <v>6.5540194572452637E-2</v>
      </c>
      <c r="K52" s="8">
        <v>9.0288445127154796E-2</v>
      </c>
      <c r="L52" s="8">
        <v>4.6253626898788189E-2</v>
      </c>
      <c r="M52" s="8">
        <v>9.2165898617511524E-2</v>
      </c>
      <c r="N52" s="8">
        <v>1.1947431302270013E-2</v>
      </c>
      <c r="O52" s="8">
        <v>4.4376173408431476E-3</v>
      </c>
    </row>
    <row r="53" spans="2:15">
      <c r="B53" s="58">
        <v>1999</v>
      </c>
      <c r="C53" s="8">
        <v>0.13026601210183811</v>
      </c>
      <c r="D53" s="8">
        <v>3.3108802374700305E-2</v>
      </c>
      <c r="E53" s="8">
        <v>0.12958100239753398</v>
      </c>
      <c r="F53" s="8">
        <v>6.5646763329147165E-2</v>
      </c>
      <c r="G53" s="8">
        <v>0.13129352665829433</v>
      </c>
      <c r="H53" s="8">
        <v>8.1059481675990405E-2</v>
      </c>
      <c r="I53" s="8">
        <v>0.12980933896563535</v>
      </c>
      <c r="J53" s="8">
        <v>6.2107546523575759E-2</v>
      </c>
      <c r="K53" s="8">
        <v>9.0535449252197739E-2</v>
      </c>
      <c r="L53" s="8">
        <v>4.1214750542299353E-2</v>
      </c>
      <c r="M53" s="8">
        <v>9.0649617536248422E-2</v>
      </c>
      <c r="N53" s="8">
        <v>1.0160977280511473E-2</v>
      </c>
      <c r="O53" s="8">
        <v>4.5667313620276285E-3</v>
      </c>
    </row>
    <row r="54" spans="2:15">
      <c r="B54" s="58">
        <v>2000</v>
      </c>
      <c r="C54" s="8">
        <v>0.11823734729493891</v>
      </c>
      <c r="D54" s="8">
        <v>4.0794066317626526E-2</v>
      </c>
      <c r="E54" s="8">
        <v>0.12314572425828971</v>
      </c>
      <c r="F54" s="8">
        <v>6.7626527050610827E-2</v>
      </c>
      <c r="G54" s="8">
        <v>0.12750872600349039</v>
      </c>
      <c r="H54" s="8">
        <v>7.4280104712041883E-2</v>
      </c>
      <c r="I54" s="8">
        <v>0.13143542757417104</v>
      </c>
      <c r="J54" s="8">
        <v>6.5554101221640487E-2</v>
      </c>
      <c r="K54" s="8">
        <v>9.2386561954624788E-2</v>
      </c>
      <c r="L54" s="8">
        <v>4.4938917975567191E-2</v>
      </c>
      <c r="M54" s="8">
        <v>9.9149214659685861E-2</v>
      </c>
      <c r="N54" s="8">
        <v>1.0580279232111694E-2</v>
      </c>
      <c r="O54" s="8">
        <v>4.3630017452006981E-3</v>
      </c>
    </row>
    <row r="55" spans="2:15">
      <c r="B55" s="58">
        <v>2001</v>
      </c>
      <c r="C55" s="8">
        <v>0.11934737923946556</v>
      </c>
      <c r="D55" s="8">
        <v>3.468653648509764E-2</v>
      </c>
      <c r="E55" s="8">
        <v>0.125</v>
      </c>
      <c r="F55" s="8">
        <v>7.2584789311408021E-2</v>
      </c>
      <c r="G55" s="8">
        <v>0.13964542651593012</v>
      </c>
      <c r="H55" s="8">
        <v>7.2199383350462484E-2</v>
      </c>
      <c r="I55" s="8">
        <v>0.144655704008222</v>
      </c>
      <c r="J55" s="8">
        <v>5.5626927029804735E-2</v>
      </c>
      <c r="K55" s="8">
        <v>9.0056526207605347E-2</v>
      </c>
      <c r="L55" s="8">
        <v>3.5328879753340182E-2</v>
      </c>
      <c r="M55" s="8">
        <v>9.5709146968139772E-2</v>
      </c>
      <c r="N55" s="8">
        <v>9.121274409044193E-3</v>
      </c>
      <c r="O55" s="8">
        <v>6.0380267214799584E-3</v>
      </c>
    </row>
    <row r="56" spans="2:15">
      <c r="B56" s="58">
        <v>2002</v>
      </c>
      <c r="C56" s="8">
        <v>0.12400615542446781</v>
      </c>
      <c r="D56" s="8">
        <v>3.052064631956912E-2</v>
      </c>
      <c r="E56" s="8">
        <v>0.12221082328802257</v>
      </c>
      <c r="F56" s="8">
        <v>6.5914337009489607E-2</v>
      </c>
      <c r="G56" s="8">
        <v>0.13606052834060015</v>
      </c>
      <c r="H56" s="8">
        <v>7.9764042062067192E-2</v>
      </c>
      <c r="I56" s="8">
        <v>0.14208771479866633</v>
      </c>
      <c r="J56" s="8">
        <v>5.5911772249294688E-2</v>
      </c>
      <c r="K56" s="8">
        <v>8.8997178763785587E-2</v>
      </c>
      <c r="L56" s="8">
        <v>3.5906642728904849E-2</v>
      </c>
      <c r="M56" s="8">
        <v>9.9640933572710949E-2</v>
      </c>
      <c r="N56" s="8">
        <v>1.0515516799179276E-2</v>
      </c>
      <c r="O56" s="8">
        <v>8.4637086432418577E-3</v>
      </c>
    </row>
    <row r="57" spans="2:15">
      <c r="B57" s="58">
        <v>2003</v>
      </c>
      <c r="C57" s="8">
        <v>0.11842105263157894</v>
      </c>
      <c r="D57" s="8">
        <v>3.1756072874493925E-2</v>
      </c>
      <c r="E57" s="8">
        <v>0.10880566801619435</v>
      </c>
      <c r="F57" s="8">
        <v>7.0976720647773273E-2</v>
      </c>
      <c r="G57" s="8">
        <v>0.14397773279352227</v>
      </c>
      <c r="H57" s="8">
        <v>8.0465587044534409E-2</v>
      </c>
      <c r="I57" s="8">
        <v>0.13562753036437247</v>
      </c>
      <c r="J57" s="8">
        <v>5.4529352226720645E-2</v>
      </c>
      <c r="K57" s="8">
        <v>8.95748987854251E-2</v>
      </c>
      <c r="L57" s="8">
        <v>3.9853238866396759E-2</v>
      </c>
      <c r="M57" s="8">
        <v>0.10931174089068825</v>
      </c>
      <c r="N57" s="8">
        <v>1.0247975708502024E-2</v>
      </c>
      <c r="O57" s="8">
        <v>6.4524291497975702E-3</v>
      </c>
    </row>
    <row r="58" spans="2:15">
      <c r="B58" s="58">
        <v>2004</v>
      </c>
      <c r="C58" s="8">
        <v>0.12085547962541129</v>
      </c>
      <c r="D58" s="8">
        <v>3.3282713237155148E-2</v>
      </c>
      <c r="E58" s="8">
        <v>0.10794735509997469</v>
      </c>
      <c r="F58" s="8">
        <v>7.3525689698810431E-2</v>
      </c>
      <c r="G58" s="8">
        <v>0.13920526449000253</v>
      </c>
      <c r="H58" s="8">
        <v>7.2260187294355863E-2</v>
      </c>
      <c r="I58" s="8">
        <v>0.12882814477347507</v>
      </c>
      <c r="J58" s="8">
        <v>5.6821057960010114E-2</v>
      </c>
      <c r="K58" s="8">
        <v>9.1369273601619838E-2</v>
      </c>
      <c r="L58" s="8">
        <v>4.1381928625664387E-2</v>
      </c>
      <c r="M58" s="8">
        <v>0.11554036952670209</v>
      </c>
      <c r="N58" s="8">
        <v>1.1642622120982028E-2</v>
      </c>
      <c r="O58" s="8">
        <v>7.3399139458364968E-3</v>
      </c>
    </row>
    <row r="59" spans="2:15">
      <c r="B59" s="58">
        <v>2005</v>
      </c>
      <c r="C59" s="8">
        <v>0.13021363173957273</v>
      </c>
      <c r="D59" s="8">
        <v>3.1027466937945065E-2</v>
      </c>
      <c r="E59" s="8">
        <v>0.10401831129196337</v>
      </c>
      <c r="F59" s="8">
        <v>6.4216683621566628E-2</v>
      </c>
      <c r="G59" s="8">
        <v>0.14877924720244151</v>
      </c>
      <c r="H59" s="8">
        <v>7.5661241098677515E-2</v>
      </c>
      <c r="I59" s="8">
        <v>0.12321973550356052</v>
      </c>
      <c r="J59" s="8">
        <v>6.0656154628687696E-2</v>
      </c>
      <c r="K59" s="8">
        <v>9.3845371312309259E-2</v>
      </c>
      <c r="L59" s="8">
        <v>3.8021363173957275E-2</v>
      </c>
      <c r="M59" s="8">
        <v>0.11075788402848423</v>
      </c>
      <c r="N59" s="8">
        <v>1.2080366225839268E-2</v>
      </c>
      <c r="O59" s="8">
        <v>7.5025432349949137E-3</v>
      </c>
    </row>
    <row r="60" spans="2:15">
      <c r="B60" s="58">
        <v>2006</v>
      </c>
      <c r="C60" s="8">
        <v>0.13394544963543073</v>
      </c>
      <c r="D60" s="8">
        <v>3.0785849311369164E-2</v>
      </c>
      <c r="E60" s="8">
        <v>0.10032406157169863</v>
      </c>
      <c r="F60" s="8">
        <v>6.5217391304347824E-2</v>
      </c>
      <c r="G60" s="8">
        <v>0.135295706184175</v>
      </c>
      <c r="H60" s="8">
        <v>7.6289495004050772E-2</v>
      </c>
      <c r="I60" s="8">
        <v>0.1235484742100999</v>
      </c>
      <c r="J60" s="8">
        <v>5.2524979746151772E-2</v>
      </c>
      <c r="K60" s="8">
        <v>9.424790710234944E-2</v>
      </c>
      <c r="L60" s="8">
        <v>4.1992978665946527E-2</v>
      </c>
      <c r="M60" s="8">
        <v>0.12665406427221171</v>
      </c>
      <c r="N60" s="8">
        <v>1.1477180664326223E-2</v>
      </c>
      <c r="O60" s="8">
        <v>7.6964623278422909E-3</v>
      </c>
    </row>
    <row r="61" spans="2:15">
      <c r="B61" s="58">
        <v>2007</v>
      </c>
      <c r="C61" s="8">
        <v>0.14071896298276093</v>
      </c>
      <c r="D61" s="8">
        <v>3.1538153147133499E-2</v>
      </c>
      <c r="E61" s="8">
        <v>9.621809434718695E-2</v>
      </c>
      <c r="F61" s="8">
        <v>5.8799946545503141E-2</v>
      </c>
      <c r="G61" s="8">
        <v>0.14018441801416545</v>
      </c>
      <c r="H61" s="8">
        <v>7.3900841908325535E-2</v>
      </c>
      <c r="I61" s="8">
        <v>0.12334625150340772</v>
      </c>
      <c r="J61" s="8">
        <v>5.8399037819056525E-2</v>
      </c>
      <c r="K61" s="8">
        <v>9.9425364158759855E-2</v>
      </c>
      <c r="L61" s="8">
        <v>3.9021782707470268E-2</v>
      </c>
      <c r="M61" s="8">
        <v>0.1225444340505145</v>
      </c>
      <c r="N61" s="8">
        <v>1.002271816116531E-2</v>
      </c>
      <c r="O61" s="8">
        <v>5.8799946545503136E-3</v>
      </c>
    </row>
    <row r="62" spans="2:15">
      <c r="B62" s="58">
        <v>2008</v>
      </c>
      <c r="C62" s="8">
        <v>0.15216754540128882</v>
      </c>
      <c r="D62" s="8">
        <v>2.7094317516110134E-2</v>
      </c>
      <c r="E62" s="8">
        <v>9.2852958406561215E-2</v>
      </c>
      <c r="F62" s="8">
        <v>4.9355594610427642E-2</v>
      </c>
      <c r="G62" s="8">
        <v>0.13503222026947861</v>
      </c>
      <c r="H62" s="8">
        <v>7.0884592852958409E-2</v>
      </c>
      <c r="I62" s="8">
        <v>0.11262448740480374</v>
      </c>
      <c r="J62" s="8">
        <v>5.5799648506151135E-2</v>
      </c>
      <c r="K62" s="8">
        <v>9.9297012302284701E-2</v>
      </c>
      <c r="L62" s="8">
        <v>4.3936731107205619E-2</v>
      </c>
      <c r="M62" s="8">
        <v>0.14308728763913298</v>
      </c>
      <c r="N62" s="8">
        <v>9.8125366139425897E-3</v>
      </c>
      <c r="O62" s="8">
        <v>8.0550673696543652E-3</v>
      </c>
    </row>
    <row r="63" spans="2:15">
      <c r="B63" s="58">
        <v>2009</v>
      </c>
      <c r="C63" s="8">
        <v>0.1682882335056248</v>
      </c>
      <c r="D63" s="8">
        <v>2.508361204013378E-2</v>
      </c>
      <c r="E63" s="8">
        <v>8.5588324718759504E-2</v>
      </c>
      <c r="F63" s="8">
        <v>5.1687442991790816E-2</v>
      </c>
      <c r="G63" s="8">
        <v>0.13575554879902707</v>
      </c>
      <c r="H63" s="8">
        <v>5.640012161751292E-2</v>
      </c>
      <c r="I63" s="8">
        <v>0.1108239586500456</v>
      </c>
      <c r="J63" s="8">
        <v>5.123137731833384E-2</v>
      </c>
      <c r="K63" s="8">
        <v>0.10519914867740955</v>
      </c>
      <c r="L63" s="8">
        <v>4.5606567345697784E-2</v>
      </c>
      <c r="M63" s="8">
        <v>0.14715719063545152</v>
      </c>
      <c r="N63" s="8">
        <v>1.0337488598358164E-2</v>
      </c>
      <c r="O63" s="8">
        <v>6.8409851018546679E-3</v>
      </c>
    </row>
    <row r="64" spans="2:15">
      <c r="B64" s="58">
        <v>2010</v>
      </c>
      <c r="C64" s="8">
        <v>0.16945310286200058</v>
      </c>
      <c r="D64" s="8">
        <v>2.7911589685463305E-2</v>
      </c>
      <c r="E64" s="8">
        <v>8.4301501841881551E-2</v>
      </c>
      <c r="F64" s="8">
        <v>4.6188722017568719E-2</v>
      </c>
      <c r="G64" s="8">
        <v>0.13899121564182487</v>
      </c>
      <c r="H64" s="8">
        <v>5.6106545763672432E-2</v>
      </c>
      <c r="I64" s="8">
        <v>0.11150467554548031</v>
      </c>
      <c r="J64" s="8">
        <v>4.7463870784924908E-2</v>
      </c>
      <c r="K64" s="8">
        <v>0.10838764522527629</v>
      </c>
      <c r="L64" s="8">
        <v>4.8313969963162368E-2</v>
      </c>
      <c r="M64" s="8">
        <v>0.14338339472938511</v>
      </c>
      <c r="N64" s="8">
        <v>1.2184754888070274E-2</v>
      </c>
      <c r="O64" s="8">
        <v>5.8090110512893168E-3</v>
      </c>
    </row>
    <row r="65" spans="1:17">
      <c r="B65" s="58">
        <v>2011</v>
      </c>
      <c r="C65" s="8">
        <v>0.17878505915193407</v>
      </c>
      <c r="D65" s="8">
        <v>2.5920510434667022E-2</v>
      </c>
      <c r="E65" s="8">
        <v>8.733218131064735E-2</v>
      </c>
      <c r="F65" s="8">
        <v>3.8681377110195397E-2</v>
      </c>
      <c r="G65" s="8">
        <v>0.13691346537285656</v>
      </c>
      <c r="H65" s="8">
        <v>5.5297088927289642E-2</v>
      </c>
      <c r="I65" s="8">
        <v>0.10766981257477071</v>
      </c>
      <c r="J65" s="8">
        <v>4.732154725508441E-2</v>
      </c>
      <c r="K65" s="8">
        <v>0.10580885285125614</v>
      </c>
      <c r="L65" s="8">
        <v>5.1973946563870797E-2</v>
      </c>
      <c r="M65" s="8">
        <v>0.1463511896849661</v>
      </c>
      <c r="N65" s="8">
        <v>1.116575834108733E-2</v>
      </c>
      <c r="O65" s="8">
        <v>6.7792104213744517E-3</v>
      </c>
    </row>
    <row r="66" spans="1:17">
      <c r="B66" s="58">
        <v>2012</v>
      </c>
      <c r="C66" s="8">
        <v>0.19510430483540336</v>
      </c>
      <c r="D66" s="8">
        <v>2.8216568190039794E-2</v>
      </c>
      <c r="E66" s="8">
        <v>9.1161220306282403E-2</v>
      </c>
      <c r="F66" s="8">
        <v>4.0154347039672016E-2</v>
      </c>
      <c r="G66" s="8">
        <v>0.13638007958519233</v>
      </c>
      <c r="H66" s="8">
        <v>5.4262631134691909E-2</v>
      </c>
      <c r="I66" s="8">
        <v>0.1046665862775835</v>
      </c>
      <c r="J66" s="8">
        <v>4.2566019534547216E-2</v>
      </c>
      <c r="K66" s="8">
        <v>0.101410828409502</v>
      </c>
      <c r="L66" s="8">
        <v>4.5339442903653687E-2</v>
      </c>
      <c r="M66" s="8">
        <v>0.14168575907391776</v>
      </c>
      <c r="N66" s="8">
        <v>1.2178946099119741E-2</v>
      </c>
      <c r="O66" s="8">
        <v>6.8732666103943083E-3</v>
      </c>
    </row>
    <row r="67" spans="1:17">
      <c r="B67" s="58">
        <v>2013</v>
      </c>
      <c r="C67" s="8">
        <v>0.19431608133086875</v>
      </c>
      <c r="D67" s="8">
        <v>2.5993530499075782E-2</v>
      </c>
      <c r="E67" s="8">
        <v>9.184380776340112E-2</v>
      </c>
      <c r="F67" s="8">
        <v>4.0203327171903884E-2</v>
      </c>
      <c r="G67" s="8">
        <v>0.13505083179297597</v>
      </c>
      <c r="H67" s="8">
        <v>4.9445471349353044E-2</v>
      </c>
      <c r="I67" s="8">
        <v>0.10790203327171904</v>
      </c>
      <c r="J67" s="8">
        <v>4.782809611829944E-2</v>
      </c>
      <c r="K67" s="8">
        <v>0.10247227356746766</v>
      </c>
      <c r="L67" s="8">
        <v>4.6557301293900191E-2</v>
      </c>
      <c r="M67" s="8">
        <v>0.14013401109057302</v>
      </c>
      <c r="N67" s="8">
        <v>1.0628465804066543E-2</v>
      </c>
      <c r="O67" s="8">
        <v>7.624768946395564E-3</v>
      </c>
    </row>
    <row r="68" spans="1:17">
      <c r="B68" s="58">
        <v>2014</v>
      </c>
      <c r="C68" s="8">
        <v>0.20605218135158254</v>
      </c>
      <c r="D68" s="8">
        <v>2.6732249786142002E-2</v>
      </c>
      <c r="E68" s="8">
        <v>8.9392643284858853E-2</v>
      </c>
      <c r="F68" s="8">
        <v>4.2236954662104365E-2</v>
      </c>
      <c r="G68" s="8">
        <v>0.13569289991445679</v>
      </c>
      <c r="H68" s="8">
        <v>5.2502138579982892E-2</v>
      </c>
      <c r="I68" s="8">
        <v>9.9016253207869956E-2</v>
      </c>
      <c r="J68" s="8">
        <v>4.1916167664670656E-2</v>
      </c>
      <c r="K68" s="8">
        <v>0.1052181351582549</v>
      </c>
      <c r="L68" s="8">
        <v>4.5230966638152265E-2</v>
      </c>
      <c r="M68" s="8">
        <v>0.13890076988879385</v>
      </c>
      <c r="N68" s="8">
        <v>1.0051325919589394E-2</v>
      </c>
      <c r="O68" s="8">
        <v>7.0573139435414888E-3</v>
      </c>
    </row>
    <row r="69" spans="1:17">
      <c r="B69" s="58">
        <v>2015</v>
      </c>
      <c r="C69" s="8">
        <v>0.2160619649408887</v>
      </c>
      <c r="D69" s="8">
        <v>2.9351814105177332E-2</v>
      </c>
      <c r="E69" s="8">
        <v>8.825927435792906E-2</v>
      </c>
      <c r="F69" s="8">
        <v>3.6689767631471665E-2</v>
      </c>
      <c r="G69" s="8">
        <v>0.13483489604565838</v>
      </c>
      <c r="H69" s="8">
        <v>4.81043620057073E-2</v>
      </c>
      <c r="I69" s="8">
        <v>0.10293518141051773</v>
      </c>
      <c r="J69" s="8">
        <v>4.6677537708927845E-2</v>
      </c>
      <c r="K69" s="8">
        <v>9.7941296371789652E-2</v>
      </c>
      <c r="L69" s="8">
        <v>4.5046881369751324E-2</v>
      </c>
      <c r="M69" s="8">
        <v>0.13728088055442317</v>
      </c>
      <c r="N69" s="8">
        <v>1.2637586628618018E-2</v>
      </c>
      <c r="O69" s="8">
        <v>4.1785568691398286E-3</v>
      </c>
    </row>
    <row r="70" spans="1:17">
      <c r="B70" s="84" t="s">
        <v>108</v>
      </c>
      <c r="C70" s="87">
        <v>0.21728971962616822</v>
      </c>
      <c r="D70" s="73">
        <v>3.0633437175493251E-2</v>
      </c>
      <c r="E70" s="73">
        <v>9.4929041190723429E-2</v>
      </c>
      <c r="F70" s="73">
        <v>3.7296642436829355E-2</v>
      </c>
      <c r="G70" s="73">
        <v>0.13326410522672205</v>
      </c>
      <c r="H70" s="73">
        <v>5.0882658359293877E-2</v>
      </c>
      <c r="I70" s="73">
        <v>9.4842506057459322E-2</v>
      </c>
      <c r="J70" s="73">
        <v>4.4565593631014193E-2</v>
      </c>
      <c r="K70" s="73">
        <v>0.10358255451713395</v>
      </c>
      <c r="L70" s="73">
        <v>4.4219453097957773E-2</v>
      </c>
      <c r="M70" s="73">
        <v>0.13196607822776046</v>
      </c>
      <c r="N70" s="73">
        <v>9.7784700588438907E-3</v>
      </c>
      <c r="O70" s="73">
        <v>6.7497403946002073E-3</v>
      </c>
    </row>
    <row r="76" spans="1:17">
      <c r="A76" s="2" t="s">
        <v>533</v>
      </c>
    </row>
    <row r="77" spans="1:17">
      <c r="B77" s="2" t="s">
        <v>510</v>
      </c>
      <c r="Q77" s="2" t="s">
        <v>523</v>
      </c>
    </row>
    <row r="78" spans="1:17">
      <c r="B78" s="2" t="s">
        <v>511</v>
      </c>
      <c r="L78" s="2" t="s">
        <v>527</v>
      </c>
      <c r="Q78" t="s">
        <v>524</v>
      </c>
    </row>
    <row r="79" spans="1:17">
      <c r="B79" s="2" t="s">
        <v>512</v>
      </c>
      <c r="L79" s="2" t="s">
        <v>528</v>
      </c>
      <c r="Q79" t="s">
        <v>525</v>
      </c>
    </row>
    <row r="80" spans="1:17">
      <c r="B80" s="2" t="s">
        <v>509</v>
      </c>
      <c r="L80" s="2" t="s">
        <v>529</v>
      </c>
    </row>
    <row r="81" spans="2:33">
      <c r="L81" s="2"/>
      <c r="Q81" s="156" t="s">
        <v>526</v>
      </c>
    </row>
    <row r="82" spans="2:33">
      <c r="B82" s="2" t="s">
        <v>530</v>
      </c>
    </row>
    <row r="84" spans="2:33">
      <c r="Q84" s="2" t="s">
        <v>183</v>
      </c>
    </row>
    <row r="85" spans="2:33">
      <c r="Q85" s="4"/>
      <c r="R85" s="5">
        <v>1999</v>
      </c>
      <c r="S85" s="5">
        <v>2000</v>
      </c>
      <c r="T85" s="5">
        <v>2001</v>
      </c>
      <c r="U85" s="5">
        <v>2002</v>
      </c>
      <c r="V85" s="5">
        <v>2003</v>
      </c>
      <c r="W85" s="5">
        <v>2004</v>
      </c>
      <c r="X85" s="5">
        <v>2005</v>
      </c>
      <c r="Y85" s="5">
        <v>2006</v>
      </c>
      <c r="Z85" s="5">
        <v>2007</v>
      </c>
      <c r="AA85" s="5">
        <v>2008</v>
      </c>
      <c r="AB85" s="5">
        <v>2009</v>
      </c>
      <c r="AC85" s="5">
        <v>2010</v>
      </c>
      <c r="AD85" s="5">
        <v>2011</v>
      </c>
      <c r="AE85" s="5">
        <v>2012</v>
      </c>
      <c r="AG85" s="6" t="s">
        <v>518</v>
      </c>
    </row>
    <row r="86" spans="2:33">
      <c r="Q86" s="21" t="s">
        <v>513</v>
      </c>
      <c r="R86" s="8">
        <v>5.0834325968205363E-2</v>
      </c>
      <c r="S86" s="8">
        <v>5.0350419702777205E-2</v>
      </c>
      <c r="T86" s="8">
        <v>4.4417997772787765E-2</v>
      </c>
      <c r="U86" s="8">
        <v>4.4160293215486868E-2</v>
      </c>
      <c r="V86" s="8">
        <v>4.9304416805158846E-2</v>
      </c>
      <c r="W86" s="8">
        <v>4.7554382297735454E-2</v>
      </c>
      <c r="X86" s="8">
        <v>5.0645264982156379E-2</v>
      </c>
      <c r="Y86" s="8">
        <v>4.286599408330094E-2</v>
      </c>
      <c r="Z86" s="8">
        <v>4.9570234842870597E-2</v>
      </c>
      <c r="AA86" s="8">
        <v>4.823290711612882E-2</v>
      </c>
      <c r="AB86" s="8">
        <v>5.0222368203337253E-2</v>
      </c>
      <c r="AC86" s="8">
        <v>5.455065769570544E-2</v>
      </c>
      <c r="AD86" s="8">
        <v>5.2504536958621895E-2</v>
      </c>
      <c r="AE86" s="8">
        <v>5.6288652980388987E-2</v>
      </c>
      <c r="AG86" s="160">
        <f>AE86-S86</f>
        <v>5.9382332776117819E-3</v>
      </c>
    </row>
    <row r="87" spans="2:33">
      <c r="Q87" s="21" t="s">
        <v>514</v>
      </c>
      <c r="R87" s="8">
        <v>5.1621725844187116E-2</v>
      </c>
      <c r="S87" s="8">
        <v>5.1216693403553948E-2</v>
      </c>
      <c r="T87" s="8">
        <v>4.5354452969939341E-2</v>
      </c>
      <c r="U87" s="8">
        <v>4.5241495113693464E-2</v>
      </c>
      <c r="V87" s="8">
        <v>5.0236287336146046E-2</v>
      </c>
      <c r="W87" s="8">
        <v>4.863901116349012E-2</v>
      </c>
      <c r="X87" s="8">
        <v>5.1737676692680257E-2</v>
      </c>
      <c r="Y87" s="8">
        <v>4.3949611299126223E-2</v>
      </c>
      <c r="Z87" s="8">
        <v>5.0585153830644769E-2</v>
      </c>
      <c r="AA87" s="8">
        <v>4.9230602131999035E-2</v>
      </c>
      <c r="AB87" s="8">
        <v>5.1166102992900253E-2</v>
      </c>
      <c r="AC87" s="8">
        <v>5.5423939075154638E-2</v>
      </c>
      <c r="AD87" s="8">
        <v>5.3399970291124088E-2</v>
      </c>
      <c r="AE87" s="8">
        <v>5.7175217551143964E-2</v>
      </c>
      <c r="AG87" s="160">
        <f t="shared" ref="AG87:AG88" si="0">AE87-S87</f>
        <v>5.9585241475900164E-3</v>
      </c>
    </row>
    <row r="88" spans="2:33">
      <c r="Q88" s="203" t="s">
        <v>515</v>
      </c>
      <c r="R88" s="73">
        <v>5.2127281937278003E-2</v>
      </c>
      <c r="S88" s="73">
        <v>5.1878637929703056E-2</v>
      </c>
      <c r="T88" s="73">
        <v>4.6458363146903991E-2</v>
      </c>
      <c r="U88" s="73">
        <v>4.6806836272576126E-2</v>
      </c>
      <c r="V88" s="73">
        <v>5.1091718851761572E-2</v>
      </c>
      <c r="W88" s="73">
        <v>5.0056917295658789E-2</v>
      </c>
      <c r="X88" s="73">
        <v>5.2959812529589673E-2</v>
      </c>
      <c r="Y88" s="73">
        <v>4.5481336493584802E-2</v>
      </c>
      <c r="Z88" s="73">
        <v>5.1738773557419314E-2</v>
      </c>
      <c r="AA88" s="73">
        <v>5.0402238496649675E-2</v>
      </c>
      <c r="AB88" s="73">
        <v>5.2289949268620781E-2</v>
      </c>
      <c r="AC88" s="73">
        <v>5.6155707264323791E-2</v>
      </c>
      <c r="AD88" s="73">
        <v>5.4409705904011806E-2</v>
      </c>
      <c r="AE88" s="73">
        <v>5.8006795161077054E-2</v>
      </c>
      <c r="AF88" s="3"/>
      <c r="AG88" s="160">
        <f t="shared" si="0"/>
        <v>6.1281572313739985E-3</v>
      </c>
    </row>
    <row r="89" spans="2:33">
      <c r="Q89" s="26" t="s">
        <v>516</v>
      </c>
      <c r="R89" s="205">
        <f>R87-R86</f>
        <v>7.8739987598175354E-4</v>
      </c>
      <c r="S89" s="205">
        <f t="shared" ref="S89:AE89" si="1">S87-S86</f>
        <v>8.6627370077674293E-4</v>
      </c>
      <c r="T89" s="205">
        <f t="shared" si="1"/>
        <v>9.3645519715157555E-4</v>
      </c>
      <c r="U89" s="205">
        <f t="shared" si="1"/>
        <v>1.0812018982065963E-3</v>
      </c>
      <c r="V89" s="205">
        <f t="shared" si="1"/>
        <v>9.3187053098719996E-4</v>
      </c>
      <c r="W89" s="205">
        <f t="shared" si="1"/>
        <v>1.0846288657546665E-3</v>
      </c>
      <c r="X89" s="205">
        <f t="shared" si="1"/>
        <v>1.0924117105238773E-3</v>
      </c>
      <c r="Y89" s="205">
        <f t="shared" si="1"/>
        <v>1.0836172158252833E-3</v>
      </c>
      <c r="Z89" s="205">
        <f t="shared" si="1"/>
        <v>1.0149189877741716E-3</v>
      </c>
      <c r="AA89" s="205">
        <f t="shared" si="1"/>
        <v>9.976950158702147E-4</v>
      </c>
      <c r="AB89" s="205">
        <f t="shared" si="1"/>
        <v>9.4373478956299994E-4</v>
      </c>
      <c r="AC89" s="205">
        <f t="shared" si="1"/>
        <v>8.7328137944919781E-4</v>
      </c>
      <c r="AD89" s="205">
        <f t="shared" si="1"/>
        <v>8.9543333250219348E-4</v>
      </c>
      <c r="AE89" s="205">
        <f t="shared" si="1"/>
        <v>8.8656457075497741E-4</v>
      </c>
      <c r="AF89" s="3"/>
      <c r="AG89" s="204">
        <f>AVERAGE(S89:AE89)</f>
        <v>9.7600670731843816E-4</v>
      </c>
    </row>
    <row r="90" spans="2:33">
      <c r="Q90" s="26" t="s">
        <v>517</v>
      </c>
      <c r="R90" s="204">
        <f>R88-R86</f>
        <v>1.29295596907264E-3</v>
      </c>
      <c r="S90" s="204">
        <f t="shared" ref="S90:AE90" si="2">S88-S86</f>
        <v>1.528218226925851E-3</v>
      </c>
      <c r="T90" s="204">
        <f t="shared" si="2"/>
        <v>2.0403653741162264E-3</v>
      </c>
      <c r="U90" s="204">
        <f t="shared" si="2"/>
        <v>2.6465430570892581E-3</v>
      </c>
      <c r="V90" s="204">
        <f t="shared" si="2"/>
        <v>1.7873020466027262E-3</v>
      </c>
      <c r="W90" s="204">
        <f t="shared" si="2"/>
        <v>2.5025349979233349E-3</v>
      </c>
      <c r="X90" s="204">
        <f t="shared" si="2"/>
        <v>2.3145475474332933E-3</v>
      </c>
      <c r="Y90" s="204">
        <f t="shared" si="2"/>
        <v>2.6153424102838621E-3</v>
      </c>
      <c r="Z90" s="204">
        <f t="shared" si="2"/>
        <v>2.1685387145487164E-3</v>
      </c>
      <c r="AA90" s="204">
        <f t="shared" si="2"/>
        <v>2.1693313805208544E-3</v>
      </c>
      <c r="AB90" s="204">
        <f t="shared" si="2"/>
        <v>2.0675810652835275E-3</v>
      </c>
      <c r="AC90" s="204">
        <f t="shared" si="2"/>
        <v>1.6050495686183511E-3</v>
      </c>
      <c r="AD90" s="204">
        <f t="shared" si="2"/>
        <v>1.9051689453899109E-3</v>
      </c>
      <c r="AE90" s="204">
        <f t="shared" si="2"/>
        <v>1.7181421806880676E-3</v>
      </c>
      <c r="AF90" s="3"/>
      <c r="AG90" s="204">
        <f>AVERAGE(S90:AE90)</f>
        <v>2.0822050396479986E-3</v>
      </c>
    </row>
    <row r="113" spans="2:33">
      <c r="B113" t="s">
        <v>531</v>
      </c>
    </row>
    <row r="115" spans="2:33">
      <c r="Q115" s="2" t="s">
        <v>183</v>
      </c>
    </row>
    <row r="116" spans="2:33">
      <c r="Q116" s="4"/>
      <c r="R116" s="5">
        <v>1999</v>
      </c>
      <c r="S116" s="5">
        <v>2000</v>
      </c>
      <c r="T116" s="5">
        <v>2001</v>
      </c>
      <c r="U116" s="5">
        <v>2002</v>
      </c>
      <c r="V116" s="5">
        <v>2003</v>
      </c>
      <c r="W116" s="5">
        <v>2004</v>
      </c>
      <c r="X116" s="5">
        <v>2005</v>
      </c>
      <c r="Y116" s="5">
        <v>2006</v>
      </c>
      <c r="Z116" s="5">
        <v>2007</v>
      </c>
      <c r="AA116" s="5">
        <v>2008</v>
      </c>
      <c r="AB116" s="5">
        <v>2009</v>
      </c>
      <c r="AC116" s="5">
        <v>2010</v>
      </c>
      <c r="AD116" s="5">
        <v>2011</v>
      </c>
      <c r="AE116" s="5">
        <v>2012</v>
      </c>
      <c r="AG116" s="6" t="s">
        <v>518</v>
      </c>
    </row>
    <row r="117" spans="2:33">
      <c r="Q117" s="21" t="s">
        <v>520</v>
      </c>
      <c r="R117" s="8">
        <v>6.6251977728678427E-2</v>
      </c>
      <c r="S117" s="8">
        <v>6.9007373247977274E-2</v>
      </c>
      <c r="T117" s="8">
        <v>6.9729626748450874E-2</v>
      </c>
      <c r="U117" s="8">
        <v>7.0667971990419146E-2</v>
      </c>
      <c r="V117" s="8">
        <v>7.166904536734485E-2</v>
      </c>
      <c r="W117" s="8">
        <v>7.1705265293931189E-2</v>
      </c>
      <c r="X117" s="8">
        <v>7.3422544455310504E-2</v>
      </c>
      <c r="Y117" s="8">
        <v>7.0468690995425881E-2</v>
      </c>
      <c r="Z117" s="8">
        <v>7.2582562801212086E-2</v>
      </c>
      <c r="AA117" s="8">
        <v>7.2534421898141646E-2</v>
      </c>
      <c r="AB117" s="8">
        <v>7.9840895789577343E-2</v>
      </c>
      <c r="AC117" s="8">
        <v>8.4975097721661688E-2</v>
      </c>
      <c r="AD117" s="8">
        <v>8.2173121950609385E-2</v>
      </c>
      <c r="AE117" s="8">
        <v>8.3517430485943053E-2</v>
      </c>
      <c r="AG117" s="160">
        <f>AE117-S117</f>
        <v>1.4510057237965779E-2</v>
      </c>
    </row>
    <row r="118" spans="2:33">
      <c r="Q118" s="21" t="s">
        <v>521</v>
      </c>
      <c r="R118" s="8">
        <v>6.6261762059279694E-2</v>
      </c>
      <c r="S118" s="8">
        <v>6.9016837825440547E-2</v>
      </c>
      <c r="T118" s="8">
        <v>6.9738648339409126E-2</v>
      </c>
      <c r="U118" s="8">
        <v>7.0676780657818905E-2</v>
      </c>
      <c r="V118" s="8">
        <v>7.1677668330381805E-2</v>
      </c>
      <c r="W118" s="8">
        <v>7.1713380325880149E-2</v>
      </c>
      <c r="X118" s="8">
        <v>7.3430404466809374E-2</v>
      </c>
      <c r="Y118" s="8">
        <v>7.0476170928708282E-2</v>
      </c>
      <c r="Z118" s="8">
        <v>7.2590076330310449E-2</v>
      </c>
      <c r="AA118" s="8">
        <v>7.2542077538994998E-2</v>
      </c>
      <c r="AB118" s="8">
        <v>7.9848775280789042E-2</v>
      </c>
      <c r="AC118" s="8">
        <v>8.4983240975869179E-2</v>
      </c>
      <c r="AD118" s="8">
        <v>8.2181859996631301E-2</v>
      </c>
      <c r="AE118" s="8">
        <v>8.3526768817844932E-2</v>
      </c>
      <c r="AG118" s="160">
        <f t="shared" ref="AG118:AG119" si="3">AE118-S118</f>
        <v>1.4509930992404385E-2</v>
      </c>
    </row>
    <row r="119" spans="2:33">
      <c r="Q119" s="203" t="s">
        <v>522</v>
      </c>
      <c r="R119" s="73">
        <v>6.6261762059279694E-2</v>
      </c>
      <c r="S119" s="73">
        <v>6.9016837825440547E-2</v>
      </c>
      <c r="T119" s="73">
        <v>6.9738648339409126E-2</v>
      </c>
      <c r="U119" s="73">
        <v>7.0676780657818905E-2</v>
      </c>
      <c r="V119" s="73">
        <v>7.1677668330381805E-2</v>
      </c>
      <c r="W119" s="73">
        <v>7.1713380325880149E-2</v>
      </c>
      <c r="X119" s="73">
        <v>7.3430404466809374E-2</v>
      </c>
      <c r="Y119" s="73">
        <v>7.0476170928708282E-2</v>
      </c>
      <c r="Z119" s="73">
        <v>7.2590076330310449E-2</v>
      </c>
      <c r="AA119" s="73">
        <v>7.2542077538994998E-2</v>
      </c>
      <c r="AB119" s="73">
        <v>7.9848775280789042E-2</v>
      </c>
      <c r="AC119" s="73">
        <v>8.4983240975869179E-2</v>
      </c>
      <c r="AD119" s="73">
        <v>8.2181859996631301E-2</v>
      </c>
      <c r="AE119" s="73">
        <v>8.3526768817844932E-2</v>
      </c>
      <c r="AF119" s="3"/>
      <c r="AG119" s="160">
        <f t="shared" si="3"/>
        <v>1.4509930992404385E-2</v>
      </c>
    </row>
    <row r="120" spans="2:33">
      <c r="Q120" s="26" t="s">
        <v>516</v>
      </c>
      <c r="R120" s="205">
        <f>R118-R117</f>
        <v>9.784330601267377E-6</v>
      </c>
      <c r="S120" s="205">
        <f t="shared" ref="S120:AE120" si="4">S118-S117</f>
        <v>9.464577463272339E-6</v>
      </c>
      <c r="T120" s="205">
        <f t="shared" si="4"/>
        <v>9.0215909582525011E-6</v>
      </c>
      <c r="U120" s="205">
        <f t="shared" si="4"/>
        <v>8.8086673997594955E-6</v>
      </c>
      <c r="V120" s="205">
        <f t="shared" si="4"/>
        <v>8.6229630369555332E-6</v>
      </c>
      <c r="W120" s="205">
        <f t="shared" si="4"/>
        <v>8.1150319489603495E-6</v>
      </c>
      <c r="X120" s="205">
        <f t="shared" si="4"/>
        <v>7.8600114988697234E-6</v>
      </c>
      <c r="Y120" s="205">
        <f t="shared" si="4"/>
        <v>7.479933282400486E-6</v>
      </c>
      <c r="Z120" s="205">
        <f t="shared" si="4"/>
        <v>7.5135290983630032E-6</v>
      </c>
      <c r="AA120" s="205">
        <f t="shared" si="4"/>
        <v>7.6556408533517972E-6</v>
      </c>
      <c r="AB120" s="205">
        <f t="shared" si="4"/>
        <v>7.8794912116986193E-6</v>
      </c>
      <c r="AC120" s="205">
        <f t="shared" si="4"/>
        <v>8.1432542074905134E-6</v>
      </c>
      <c r="AD120" s="205">
        <f t="shared" si="4"/>
        <v>8.7380460219166345E-6</v>
      </c>
      <c r="AE120" s="205">
        <f t="shared" si="4"/>
        <v>9.3383319018786048E-6</v>
      </c>
      <c r="AF120" s="3"/>
      <c r="AG120" s="204">
        <f>AVERAGE(S120:AE120)</f>
        <v>8.3570052987053541E-6</v>
      </c>
    </row>
    <row r="121" spans="2:33">
      <c r="Q121" s="26" t="s">
        <v>517</v>
      </c>
      <c r="R121" s="204">
        <f>R119-R117</f>
        <v>9.784330601267377E-6</v>
      </c>
      <c r="S121" s="204">
        <f t="shared" ref="S121:AE121" si="5">S119-S117</f>
        <v>9.464577463272339E-6</v>
      </c>
      <c r="T121" s="204">
        <f t="shared" si="5"/>
        <v>9.0215909582525011E-6</v>
      </c>
      <c r="U121" s="204">
        <f t="shared" si="5"/>
        <v>8.8086673997594955E-6</v>
      </c>
      <c r="V121" s="204">
        <f t="shared" si="5"/>
        <v>8.6229630369555332E-6</v>
      </c>
      <c r="W121" s="204">
        <f t="shared" si="5"/>
        <v>8.1150319489603495E-6</v>
      </c>
      <c r="X121" s="204">
        <f t="shared" si="5"/>
        <v>7.8600114988697234E-6</v>
      </c>
      <c r="Y121" s="204">
        <f t="shared" si="5"/>
        <v>7.479933282400486E-6</v>
      </c>
      <c r="Z121" s="204">
        <f t="shared" si="5"/>
        <v>7.5135290983630032E-6</v>
      </c>
      <c r="AA121" s="204">
        <f t="shared" si="5"/>
        <v>7.6556408533517972E-6</v>
      </c>
      <c r="AB121" s="204">
        <f t="shared" si="5"/>
        <v>7.8794912116986193E-6</v>
      </c>
      <c r="AC121" s="204">
        <f t="shared" si="5"/>
        <v>8.1432542074905134E-6</v>
      </c>
      <c r="AD121" s="204">
        <f t="shared" si="5"/>
        <v>8.7380460219166345E-6</v>
      </c>
      <c r="AE121" s="204">
        <f t="shared" si="5"/>
        <v>9.3383319018786048E-6</v>
      </c>
      <c r="AF121" s="3"/>
      <c r="AG121" s="204">
        <f>AVERAGE(S121:AE121)</f>
        <v>8.3570052987053541E-6</v>
      </c>
    </row>
    <row r="144" spans="1:1">
      <c r="A144" s="2" t="s">
        <v>540</v>
      </c>
    </row>
    <row r="145" spans="2:39">
      <c r="B145" s="2" t="s">
        <v>541</v>
      </c>
      <c r="G145" s="2"/>
      <c r="L145" s="2"/>
    </row>
    <row r="147" spans="2:39">
      <c r="S147" s="1" t="s">
        <v>534</v>
      </c>
    </row>
    <row r="148" spans="2:39">
      <c r="S148" t="s">
        <v>535</v>
      </c>
      <c r="AM148" s="179" t="s">
        <v>16</v>
      </c>
    </row>
    <row r="149" spans="2:39">
      <c r="S149" s="4"/>
      <c r="T149" s="5">
        <v>1998</v>
      </c>
      <c r="U149" s="5">
        <v>1999</v>
      </c>
      <c r="V149" s="5">
        <v>2000</v>
      </c>
      <c r="W149" s="5">
        <v>2001</v>
      </c>
      <c r="X149" s="5">
        <v>2002</v>
      </c>
      <c r="Y149" s="5">
        <v>2003</v>
      </c>
      <c r="Z149" s="5">
        <v>2004</v>
      </c>
      <c r="AA149" s="5">
        <v>2005</v>
      </c>
      <c r="AB149" s="5">
        <v>2006</v>
      </c>
      <c r="AC149" s="5">
        <v>2007</v>
      </c>
      <c r="AD149" s="5">
        <v>2008</v>
      </c>
      <c r="AE149" s="5">
        <v>2009</v>
      </c>
      <c r="AF149" s="5">
        <v>2010</v>
      </c>
      <c r="AG149" s="5">
        <v>2011</v>
      </c>
      <c r="AH149" s="5">
        <v>2012</v>
      </c>
      <c r="AI149" s="5">
        <v>2013</v>
      </c>
      <c r="AJ149" s="5">
        <v>2014</v>
      </c>
      <c r="AK149" s="5">
        <v>2015</v>
      </c>
      <c r="AM149" s="6" t="s">
        <v>536</v>
      </c>
    </row>
    <row r="150" spans="2:39">
      <c r="S150" s="115" t="s">
        <v>319</v>
      </c>
      <c r="T150" s="98">
        <v>5.887420939496011E-2</v>
      </c>
      <c r="U150" s="98">
        <v>5.5171250336655105E-2</v>
      </c>
      <c r="V150" s="98">
        <v>5.3381781635648315E-2</v>
      </c>
      <c r="W150" s="98">
        <v>6.0283715003585973E-2</v>
      </c>
      <c r="X150" s="98">
        <v>5.8430949739347024E-2</v>
      </c>
      <c r="Y150" s="98">
        <v>5.7355991922035353E-2</v>
      </c>
      <c r="Z150" s="98">
        <v>5.6350184689056733E-2</v>
      </c>
      <c r="AA150" s="98">
        <v>5.4493462754692232E-2</v>
      </c>
      <c r="AB150" s="98">
        <v>5.3744156140141837E-2</v>
      </c>
      <c r="AC150" s="98">
        <v>5.8772982193993649E-2</v>
      </c>
      <c r="AD150" s="98">
        <v>5.8810434816361688E-2</v>
      </c>
      <c r="AE150" s="98">
        <v>7.1521834442678955E-2</v>
      </c>
      <c r="AF150" s="98">
        <v>7.6106788831274474E-2</v>
      </c>
      <c r="AG150" s="98">
        <v>8.2882697580192469E-2</v>
      </c>
      <c r="AH150" s="98">
        <v>9.0672447433427839E-2</v>
      </c>
      <c r="AI150" s="98">
        <v>0.10557436966704081</v>
      </c>
      <c r="AJ150" s="98">
        <v>0.11380521079448465</v>
      </c>
      <c r="AK150" s="98">
        <v>0.13110264276254613</v>
      </c>
      <c r="AM150" s="175">
        <f>AK150-V150</f>
        <v>7.7720861126897814E-2</v>
      </c>
    </row>
    <row r="151" spans="2:39">
      <c r="S151" s="16" t="s">
        <v>537</v>
      </c>
      <c r="T151" s="98">
        <v>-0.24148116088492375</v>
      </c>
      <c r="U151" s="98">
        <v>-0.27391188489303375</v>
      </c>
      <c r="V151" s="98">
        <v>-0.27889487396895257</v>
      </c>
      <c r="W151" s="98">
        <v>-0.28197488778836816</v>
      </c>
      <c r="X151" s="98">
        <v>-0.27910076220724489</v>
      </c>
      <c r="Y151" s="98">
        <v>-0.27703827940745684</v>
      </c>
      <c r="Z151" s="98">
        <v>-0.30356794214755978</v>
      </c>
      <c r="AA151" s="98">
        <v>-0.29864845771885246</v>
      </c>
      <c r="AB151" s="98">
        <v>-0.29024986586779533</v>
      </c>
      <c r="AC151" s="98">
        <v>-0.3010874146522356</v>
      </c>
      <c r="AD151" s="98">
        <v>-0.29705828267805334</v>
      </c>
      <c r="AE151" s="98">
        <v>-0.31088417102193083</v>
      </c>
      <c r="AF151" s="98">
        <v>-0.28606505523707054</v>
      </c>
      <c r="AG151" s="98">
        <v>-0.26967148881597602</v>
      </c>
      <c r="AH151" s="98">
        <v>-0.27156518481722136</v>
      </c>
      <c r="AI151" s="98">
        <v>-0.26078323032657474</v>
      </c>
      <c r="AJ151" s="98">
        <v>-0.27194616085608919</v>
      </c>
      <c r="AK151" s="98">
        <v>-0.26075745589508637</v>
      </c>
      <c r="AM151" s="175">
        <f>AK151-V151</f>
        <v>1.8137418073866207E-2</v>
      </c>
    </row>
    <row r="152" spans="2:39">
      <c r="S152" s="16" t="s">
        <v>538</v>
      </c>
      <c r="T152" s="98">
        <v>-0.16136425596966311</v>
      </c>
      <c r="U152" s="98">
        <v>-0.24762150587480666</v>
      </c>
      <c r="V152" s="98">
        <v>-0.23588143160142461</v>
      </c>
      <c r="W152" s="98">
        <v>-0.3294592891564524</v>
      </c>
      <c r="X152" s="98">
        <v>-0.30805628193326801</v>
      </c>
      <c r="Y152" s="98">
        <v>-0.306790565823921</v>
      </c>
      <c r="Z152" s="98">
        <v>-0.30446780711292998</v>
      </c>
      <c r="AA152" s="98">
        <v>-0.30625725239617035</v>
      </c>
      <c r="AB152" s="98">
        <v>-0.29548070914925623</v>
      </c>
      <c r="AC152" s="98">
        <v>-0.30656224787234271</v>
      </c>
      <c r="AD152" s="98">
        <v>-0.31958399834369511</v>
      </c>
      <c r="AE152" s="98">
        <v>-0.37791662815665722</v>
      </c>
      <c r="AF152" s="98">
        <v>-0.38129416292470419</v>
      </c>
      <c r="AG152" s="98">
        <v>-0.38222420415723535</v>
      </c>
      <c r="AH152" s="98">
        <v>-0.39968719604502168</v>
      </c>
      <c r="AI152" s="98">
        <v>-0.39641941563621369</v>
      </c>
      <c r="AJ152" s="98">
        <v>-0.41734893434200021</v>
      </c>
      <c r="AK152" s="98">
        <v>-0.41516413687934473</v>
      </c>
      <c r="AM152" s="175">
        <f>AK152-V152</f>
        <v>-0.17928270527792012</v>
      </c>
    </row>
    <row r="153" spans="2:39">
      <c r="S153" s="10" t="s">
        <v>539</v>
      </c>
      <c r="T153" s="98">
        <v>2.9343698133193832E-2</v>
      </c>
      <c r="U153" s="98">
        <v>1.1057836056399793E-2</v>
      </c>
      <c r="V153" s="98">
        <v>9.276134815714366E-3</v>
      </c>
      <c r="W153" s="98">
        <v>1.1782785007781071E-2</v>
      </c>
      <c r="X153" s="98">
        <v>1.245901868577241E-2</v>
      </c>
      <c r="Y153" s="98">
        <v>1.0970532173634253E-2</v>
      </c>
      <c r="Z153" s="98">
        <v>9.8292252540611511E-3</v>
      </c>
      <c r="AA153" s="98">
        <v>8.7637882956142985E-3</v>
      </c>
      <c r="AB153" s="98">
        <v>9.9065760883000412E-3</v>
      </c>
      <c r="AC153" s="98">
        <v>1.1693850844205154E-2</v>
      </c>
      <c r="AD153" s="98">
        <v>1.0018267840587108E-2</v>
      </c>
      <c r="AE153" s="98">
        <v>1.1656988216933948E-2</v>
      </c>
      <c r="AF153" s="98">
        <v>1.3359397354407611E-2</v>
      </c>
      <c r="AG153" s="98">
        <v>1.4203095552214374E-2</v>
      </c>
      <c r="AH153" s="98">
        <v>1.3065694213824646E-2</v>
      </c>
      <c r="AI153" s="98">
        <v>2.2036034930144183E-2</v>
      </c>
      <c r="AJ153" s="98">
        <v>2.1176675159956332E-2</v>
      </c>
      <c r="AK153" s="98">
        <v>3.4226449352929574E-2</v>
      </c>
      <c r="AM153" s="175">
        <f>AK153-V153</f>
        <v>2.4950314537215208E-2</v>
      </c>
    </row>
    <row r="178" spans="2:40">
      <c r="B178" s="2" t="s">
        <v>542</v>
      </c>
    </row>
    <row r="179" spans="2:40">
      <c r="S179" s="1" t="s">
        <v>534</v>
      </c>
    </row>
    <row r="180" spans="2:40">
      <c r="S180" t="s">
        <v>180</v>
      </c>
      <c r="AM180" s="243" t="s">
        <v>16</v>
      </c>
      <c r="AN180" s="243"/>
    </row>
    <row r="181" spans="2:40">
      <c r="S181" s="4"/>
      <c r="T181" s="5">
        <v>1998</v>
      </c>
      <c r="U181" s="5">
        <v>1999</v>
      </c>
      <c r="V181" s="5">
        <v>2000</v>
      </c>
      <c r="W181" s="5">
        <v>2001</v>
      </c>
      <c r="X181" s="5">
        <v>2002</v>
      </c>
      <c r="Y181" s="5">
        <v>2003</v>
      </c>
      <c r="Z181" s="5">
        <v>2004</v>
      </c>
      <c r="AA181" s="5">
        <v>2005</v>
      </c>
      <c r="AB181" s="5">
        <v>2006</v>
      </c>
      <c r="AC181" s="5">
        <v>2007</v>
      </c>
      <c r="AD181" s="5">
        <v>2008</v>
      </c>
      <c r="AE181" s="5">
        <v>2009</v>
      </c>
      <c r="AF181" s="5">
        <v>2010</v>
      </c>
      <c r="AG181" s="5">
        <v>2011</v>
      </c>
      <c r="AH181" s="5">
        <v>2012</v>
      </c>
      <c r="AI181" s="5">
        <v>2013</v>
      </c>
      <c r="AJ181" s="5">
        <v>2014</v>
      </c>
      <c r="AK181" s="5">
        <v>2015</v>
      </c>
      <c r="AM181" s="6" t="s">
        <v>536</v>
      </c>
    </row>
    <row r="182" spans="2:40">
      <c r="S182" s="115" t="s">
        <v>319</v>
      </c>
      <c r="T182" s="98">
        <v>0.38908841128108929</v>
      </c>
      <c r="U182" s="98">
        <v>0.40199240214293225</v>
      </c>
      <c r="V182" s="98">
        <v>0.40623861379677401</v>
      </c>
      <c r="W182" s="98">
        <v>0.41543245398602457</v>
      </c>
      <c r="X182" s="98">
        <v>0.41620197791783792</v>
      </c>
      <c r="Y182" s="98">
        <v>0.41358182476776495</v>
      </c>
      <c r="Z182" s="98">
        <v>0.41631245012432205</v>
      </c>
      <c r="AA182" s="98">
        <v>0.41768714126885204</v>
      </c>
      <c r="AB182" s="98">
        <v>0.41157251451824062</v>
      </c>
      <c r="AC182" s="98">
        <v>0.41370983933665811</v>
      </c>
      <c r="AD182" s="98">
        <v>0.4136274226883665</v>
      </c>
      <c r="AE182" s="98">
        <v>0.41917088968404131</v>
      </c>
      <c r="AF182" s="98">
        <v>0.41915655893824438</v>
      </c>
      <c r="AG182" s="98">
        <v>0.41583816149672348</v>
      </c>
      <c r="AH182" s="98">
        <v>0.41381037518683639</v>
      </c>
      <c r="AI182" s="98">
        <v>0.40485746147394913</v>
      </c>
      <c r="AJ182" s="98">
        <v>0.40411613979893335</v>
      </c>
      <c r="AK182" s="98">
        <v>0.39643425685340644</v>
      </c>
      <c r="AM182" s="175">
        <f>AK182-V182</f>
        <v>-9.8043569433675648E-3</v>
      </c>
    </row>
    <row r="183" spans="2:40">
      <c r="S183" s="16" t="s">
        <v>537</v>
      </c>
      <c r="T183" s="98">
        <v>0.38334497525931249</v>
      </c>
      <c r="U183" s="98">
        <v>0.40150204800257105</v>
      </c>
      <c r="V183" s="98">
        <v>0.40853662552869296</v>
      </c>
      <c r="W183" s="98">
        <v>0.42759484898948008</v>
      </c>
      <c r="X183" s="98">
        <v>0.42924592998139732</v>
      </c>
      <c r="Y183" s="98">
        <v>0.43237788717892295</v>
      </c>
      <c r="Z183" s="98">
        <v>0.44579840642973773</v>
      </c>
      <c r="AA183" s="98">
        <v>0.45009505273292943</v>
      </c>
      <c r="AB183" s="98">
        <v>0.44848112156655945</v>
      </c>
      <c r="AC183" s="98">
        <v>0.45098528152116024</v>
      </c>
      <c r="AD183" s="98">
        <v>0.44747925847571923</v>
      </c>
      <c r="AE183" s="98">
        <v>0.46316175423888223</v>
      </c>
      <c r="AF183" s="98">
        <v>0.45051810556974758</v>
      </c>
      <c r="AG183" s="98">
        <v>0.45603835704762508</v>
      </c>
      <c r="AH183" s="98">
        <v>0.44320296633797868</v>
      </c>
      <c r="AI183" s="98">
        <v>0.45104442683065687</v>
      </c>
      <c r="AJ183" s="98">
        <v>0.45810752900549168</v>
      </c>
      <c r="AK183" s="98">
        <v>0.44635666955102521</v>
      </c>
      <c r="AM183" s="175">
        <f>AK183-V183</f>
        <v>3.7820044022332244E-2</v>
      </c>
    </row>
    <row r="184" spans="2:40">
      <c r="S184" s="16" t="s">
        <v>538</v>
      </c>
      <c r="T184" s="98">
        <v>0.45572431652265039</v>
      </c>
      <c r="U184" s="98">
        <v>0.45485006514695309</v>
      </c>
      <c r="V184" s="98">
        <v>0.46794036677139078</v>
      </c>
      <c r="W184" s="98">
        <v>0.44189245413928313</v>
      </c>
      <c r="X184" s="98">
        <v>0.45013390029079942</v>
      </c>
      <c r="Y184" s="98">
        <v>0.45775542073976533</v>
      </c>
      <c r="Z184" s="98">
        <v>0.48483528433668494</v>
      </c>
      <c r="AA184" s="98">
        <v>0.47695034249539731</v>
      </c>
      <c r="AB184" s="98">
        <v>0.48255771757645916</v>
      </c>
      <c r="AC184" s="98">
        <v>0.47507964761169819</v>
      </c>
      <c r="AD184" s="98">
        <v>0.49502635954378055</v>
      </c>
      <c r="AE184" s="98">
        <v>0.50414977800652205</v>
      </c>
      <c r="AF184" s="98">
        <v>0.50120165263053673</v>
      </c>
      <c r="AG184" s="98">
        <v>0.51565384035524564</v>
      </c>
      <c r="AH184" s="98">
        <v>0.51517968147925797</v>
      </c>
      <c r="AI184" s="98">
        <v>0.53713747026186176</v>
      </c>
      <c r="AJ184" s="98">
        <v>0.54464771713000049</v>
      </c>
      <c r="AK184" s="98">
        <v>0.5441136303345786</v>
      </c>
      <c r="AM184" s="175">
        <f>AK184-V184</f>
        <v>7.6173263563187821E-2</v>
      </c>
    </row>
    <row r="185" spans="2:40">
      <c r="S185" s="10" t="s">
        <v>539</v>
      </c>
      <c r="T185" s="98">
        <v>0.40196558466996063</v>
      </c>
      <c r="U185" s="98">
        <v>0.42139453710217406</v>
      </c>
      <c r="V185" s="98">
        <v>0.42625198862145941</v>
      </c>
      <c r="W185" s="98">
        <v>0.43650385601602765</v>
      </c>
      <c r="X185" s="98">
        <v>0.43614353314866161</v>
      </c>
      <c r="Y185" s="98">
        <v>0.43472266914321839</v>
      </c>
      <c r="Z185" s="98">
        <v>0.4401337692989703</v>
      </c>
      <c r="AA185" s="98">
        <v>0.44041981518558415</v>
      </c>
      <c r="AB185" s="98">
        <v>0.43424661569318213</v>
      </c>
      <c r="AC185" s="98">
        <v>0.43765837402367924</v>
      </c>
      <c r="AD185" s="98">
        <v>0.43928460792630114</v>
      </c>
      <c r="AE185" s="98">
        <v>0.45236706347412819</v>
      </c>
      <c r="AF185" s="98">
        <v>0.4522446182878746</v>
      </c>
      <c r="AG185" s="98">
        <v>0.45426049155621878</v>
      </c>
      <c r="AH185" s="98">
        <v>0.45727576768676914</v>
      </c>
      <c r="AI185" s="98">
        <v>0.45762388422080358</v>
      </c>
      <c r="AJ185" s="98">
        <v>0.46490183736441915</v>
      </c>
      <c r="AK185" s="98">
        <v>0.46191112662945305</v>
      </c>
      <c r="AM185" s="175">
        <f>AK185-V185</f>
        <v>3.565913800799364E-2</v>
      </c>
    </row>
  </sheetData>
  <mergeCells count="1">
    <mergeCell ref="AM180:AN180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D0F6D-3E1C-4770-AA8A-83007AB02149}">
  <dimension ref="A1:AO711"/>
  <sheetViews>
    <sheetView topLeftCell="A657" zoomScale="80" zoomScaleNormal="80" workbookViewId="0">
      <selection activeCell="B670" sqref="B670"/>
    </sheetView>
  </sheetViews>
  <sheetFormatPr defaultRowHeight="15"/>
  <cols>
    <col min="19" max="19" width="52.5703125" customWidth="1"/>
    <col min="40" max="40" width="10.5703125" customWidth="1"/>
    <col min="41" max="41" width="11.28515625" customWidth="1"/>
  </cols>
  <sheetData>
    <row r="1" spans="1:41">
      <c r="A1" s="2" t="s">
        <v>547</v>
      </c>
    </row>
    <row r="4" spans="1:41">
      <c r="A4" s="2" t="s">
        <v>563</v>
      </c>
    </row>
    <row r="5" spans="1:41">
      <c r="B5" t="s">
        <v>548</v>
      </c>
    </row>
    <row r="6" spans="1:41">
      <c r="S6" s="1" t="s">
        <v>28</v>
      </c>
    </row>
    <row r="8" spans="1:41">
      <c r="S8" s="2" t="s">
        <v>183</v>
      </c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41">
      <c r="S9" s="4"/>
      <c r="T9" s="5">
        <v>1998</v>
      </c>
      <c r="U9" s="5">
        <v>1999</v>
      </c>
      <c r="V9" s="5">
        <v>2000</v>
      </c>
      <c r="W9" s="5">
        <v>2001</v>
      </c>
      <c r="X9" s="5">
        <v>2002</v>
      </c>
      <c r="Y9" s="5">
        <v>2003</v>
      </c>
      <c r="Z9" s="5">
        <v>2004</v>
      </c>
      <c r="AA9" s="5">
        <v>2005</v>
      </c>
      <c r="AB9" s="5">
        <v>2006</v>
      </c>
      <c r="AC9" s="5">
        <v>2007</v>
      </c>
      <c r="AD9" s="5">
        <v>2008</v>
      </c>
      <c r="AE9" s="5">
        <v>2009</v>
      </c>
      <c r="AF9" s="5">
        <v>2010</v>
      </c>
      <c r="AG9" s="5">
        <v>2011</v>
      </c>
      <c r="AH9" s="5">
        <v>2012</v>
      </c>
      <c r="AI9" s="5">
        <v>2013</v>
      </c>
      <c r="AJ9" s="5">
        <v>2014</v>
      </c>
      <c r="AK9" s="5">
        <v>2015</v>
      </c>
      <c r="AL9" s="5">
        <v>2016</v>
      </c>
      <c r="AM9" s="3"/>
      <c r="AN9" s="23" t="s">
        <v>16</v>
      </c>
      <c r="AO9" s="23" t="s">
        <v>549</v>
      </c>
    </row>
    <row r="10" spans="1:41">
      <c r="S10" s="16" t="s">
        <v>543</v>
      </c>
      <c r="T10" s="8">
        <v>0.10300961799592562</v>
      </c>
      <c r="U10" s="8">
        <v>0.10574836164400608</v>
      </c>
      <c r="V10" s="8">
        <v>0.10852591722890552</v>
      </c>
      <c r="W10" s="8">
        <v>0.11239009772225302</v>
      </c>
      <c r="X10" s="8">
        <v>0.11375996093552704</v>
      </c>
      <c r="Y10" s="8">
        <v>0.10708065300612753</v>
      </c>
      <c r="Z10" s="8">
        <v>0.11158750730477392</v>
      </c>
      <c r="AA10" s="8">
        <v>0.1087404207709558</v>
      </c>
      <c r="AB10" s="8">
        <v>0.10569437208877966</v>
      </c>
      <c r="AC10" s="8">
        <v>0.10422739718732929</v>
      </c>
      <c r="AD10" s="8">
        <v>0.10534566514064647</v>
      </c>
      <c r="AE10" s="8">
        <v>0.10592558347675475</v>
      </c>
      <c r="AF10" s="8">
        <v>0.10416757996425358</v>
      </c>
      <c r="AG10" s="8">
        <v>0.10812265465662405</v>
      </c>
      <c r="AH10" s="8">
        <v>0.10842123426484593</v>
      </c>
      <c r="AI10" s="8">
        <v>0.11127427480864134</v>
      </c>
      <c r="AJ10" s="8">
        <v>0.11618586672238333</v>
      </c>
      <c r="AK10" s="8">
        <v>0.11774412469692755</v>
      </c>
      <c r="AL10" s="19">
        <v>0.1174438655482218</v>
      </c>
      <c r="AM10" s="3"/>
      <c r="AN10" s="9">
        <f>AK10-V10</f>
        <v>9.2182074680220299E-3</v>
      </c>
      <c r="AO10" s="9">
        <f>AH10-W10</f>
        <v>-3.9688634574070875E-3</v>
      </c>
    </row>
    <row r="11" spans="1:41">
      <c r="S11" s="16" t="s">
        <v>544</v>
      </c>
      <c r="T11" s="8">
        <v>0.13922019810768638</v>
      </c>
      <c r="U11" s="8">
        <v>0.14376677465066814</v>
      </c>
      <c r="V11" s="8">
        <v>0.14866935366096429</v>
      </c>
      <c r="W11" s="8">
        <v>0.14960546595896609</v>
      </c>
      <c r="X11" s="8">
        <v>0.15333638401012378</v>
      </c>
      <c r="Y11" s="8">
        <v>0.14781035414913724</v>
      </c>
      <c r="Z11" s="8">
        <v>0.15389415832987388</v>
      </c>
      <c r="AA11" s="8">
        <v>0.15400685675704731</v>
      </c>
      <c r="AB11" s="8">
        <v>0.15038226033703669</v>
      </c>
      <c r="AC11" s="8">
        <v>0.15108112925656089</v>
      </c>
      <c r="AD11" s="8">
        <v>0.15311502041384167</v>
      </c>
      <c r="AE11" s="8">
        <v>0.15773933112545696</v>
      </c>
      <c r="AF11" s="8">
        <v>0.15732565155373787</v>
      </c>
      <c r="AG11" s="8">
        <v>0.16389332238212873</v>
      </c>
      <c r="AH11" s="8">
        <v>0.16616240673560406</v>
      </c>
      <c r="AI11" s="8">
        <v>0.17234350598418013</v>
      </c>
      <c r="AJ11" s="8">
        <v>0.17656788030154563</v>
      </c>
      <c r="AK11" s="8">
        <v>0.18485419185265842</v>
      </c>
      <c r="AL11" s="19">
        <v>0.18588897861186152</v>
      </c>
      <c r="AM11" s="3"/>
      <c r="AN11" s="9">
        <f t="shared" ref="AN11:AN12" si="0">AK11-V11</f>
        <v>3.618483819169413E-2</v>
      </c>
      <c r="AO11" s="9">
        <f t="shared" ref="AO11:AO13" si="1">AH11-W11</f>
        <v>1.6556940776637968E-2</v>
      </c>
    </row>
    <row r="12" spans="1:41">
      <c r="S12" s="207" t="s">
        <v>545</v>
      </c>
      <c r="T12" s="208">
        <v>0.17034479428793387</v>
      </c>
      <c r="U12" s="208">
        <v>0.18174617892082326</v>
      </c>
      <c r="V12" s="208">
        <v>0.185297083666911</v>
      </c>
      <c r="W12" s="208">
        <v>0.19359046728658252</v>
      </c>
      <c r="X12" s="208">
        <v>0.19405537276253806</v>
      </c>
      <c r="Y12" s="208">
        <v>0.19195901312299202</v>
      </c>
      <c r="Z12" s="208">
        <v>0.19682749414065104</v>
      </c>
      <c r="AA12" s="208">
        <v>0.19631978905177302</v>
      </c>
      <c r="AB12" s="208">
        <v>0.19166797614588327</v>
      </c>
      <c r="AC12" s="208">
        <v>0.19555710849764144</v>
      </c>
      <c r="AD12" s="208">
        <v>0.19642332940276289</v>
      </c>
      <c r="AE12" s="208">
        <v>0.20926366958849826</v>
      </c>
      <c r="AF12" s="208">
        <v>0.20984799972762275</v>
      </c>
      <c r="AG12" s="208">
        <v>0.21214373121667524</v>
      </c>
      <c r="AH12" s="208">
        <v>0.21423101042371157</v>
      </c>
      <c r="AI12" s="208">
        <v>0.21891005160291244</v>
      </c>
      <c r="AJ12" s="208">
        <v>0.22521651873312118</v>
      </c>
      <c r="AK12" s="208">
        <v>0.22963675684814769</v>
      </c>
      <c r="AL12" s="208"/>
      <c r="AN12" s="9">
        <f t="shared" si="0"/>
        <v>4.4339673181236688E-2</v>
      </c>
      <c r="AO12" s="9">
        <f t="shared" si="1"/>
        <v>2.0640543137129042E-2</v>
      </c>
    </row>
    <row r="13" spans="1:41">
      <c r="S13" s="207" t="s">
        <v>546</v>
      </c>
      <c r="T13" s="123"/>
      <c r="U13" s="123"/>
      <c r="V13" s="123"/>
      <c r="W13" s="208">
        <v>0.20414643436949806</v>
      </c>
      <c r="X13" s="208">
        <v>0.20360697517941057</v>
      </c>
      <c r="Y13" s="208">
        <v>0.20152434377499923</v>
      </c>
      <c r="Z13" s="208">
        <v>0.2077609717359914</v>
      </c>
      <c r="AA13" s="208">
        <v>0.20712748312164264</v>
      </c>
      <c r="AB13" s="208">
        <v>0.20236932438019173</v>
      </c>
      <c r="AC13" s="208">
        <v>0.20505124042380943</v>
      </c>
      <c r="AD13" s="208">
        <v>0.2064429619734684</v>
      </c>
      <c r="AE13" s="208">
        <v>0.22108776745466793</v>
      </c>
      <c r="AF13" s="208">
        <v>0.22071342066615887</v>
      </c>
      <c r="AG13" s="208">
        <v>0.22285265794285075</v>
      </c>
      <c r="AH13" s="208">
        <v>0.2248363223058289</v>
      </c>
      <c r="AI13" s="123"/>
      <c r="AJ13" s="123"/>
      <c r="AK13" s="123"/>
      <c r="AL13" s="123"/>
      <c r="AO13" s="9">
        <f t="shared" si="1"/>
        <v>2.0689887936330836E-2</v>
      </c>
    </row>
    <row r="36" spans="1:39">
      <c r="B36" t="s">
        <v>720</v>
      </c>
    </row>
    <row r="40" spans="1:39">
      <c r="A40" s="2" t="s">
        <v>555</v>
      </c>
    </row>
    <row r="41" spans="1:39">
      <c r="B41" t="s">
        <v>556</v>
      </c>
    </row>
    <row r="42" spans="1:39">
      <c r="S42" s="2" t="s">
        <v>552</v>
      </c>
      <c r="V42" s="6" t="s">
        <v>554</v>
      </c>
    </row>
    <row r="43" spans="1:39">
      <c r="S43" t="s">
        <v>28</v>
      </c>
    </row>
    <row r="44" spans="1:39">
      <c r="S44" t="s">
        <v>553</v>
      </c>
    </row>
    <row r="45" spans="1:39">
      <c r="S45" s="4"/>
      <c r="T45" s="5">
        <v>1998</v>
      </c>
      <c r="U45" s="5">
        <v>1999</v>
      </c>
      <c r="V45" s="5">
        <v>2000</v>
      </c>
      <c r="W45" s="5">
        <v>2001</v>
      </c>
      <c r="X45" s="5">
        <v>2002</v>
      </c>
      <c r="Y45" s="5">
        <v>2003</v>
      </c>
      <c r="Z45" s="5">
        <v>2004</v>
      </c>
      <c r="AA45" s="5">
        <v>2005</v>
      </c>
      <c r="AB45" s="5">
        <v>2006</v>
      </c>
      <c r="AC45" s="5">
        <v>2007</v>
      </c>
      <c r="AD45" s="5">
        <v>2008</v>
      </c>
      <c r="AE45" s="5">
        <v>2009</v>
      </c>
      <c r="AF45" s="5">
        <v>2010</v>
      </c>
      <c r="AG45" s="5">
        <v>2011</v>
      </c>
      <c r="AH45" s="5">
        <v>2012</v>
      </c>
      <c r="AI45" s="5">
        <v>2013</v>
      </c>
      <c r="AJ45" s="5">
        <v>2014</v>
      </c>
      <c r="AK45" s="5">
        <v>2015</v>
      </c>
      <c r="AM45" s="23" t="s">
        <v>16</v>
      </c>
    </row>
    <row r="46" spans="1:39">
      <c r="S46" t="s">
        <v>550</v>
      </c>
      <c r="T46" s="8">
        <v>0.17034479428793564</v>
      </c>
      <c r="U46" s="8">
        <v>0.18174617892082459</v>
      </c>
      <c r="V46" s="8">
        <v>0.18529708366691866</v>
      </c>
      <c r="W46" s="8">
        <v>0.19359046728657731</v>
      </c>
      <c r="X46" s="8">
        <v>0.19405537276254495</v>
      </c>
      <c r="Y46" s="8">
        <v>0.19195901312298902</v>
      </c>
      <c r="Z46" s="8">
        <v>0.19682749414065148</v>
      </c>
      <c r="AA46" s="8">
        <v>0.19631978905178646</v>
      </c>
      <c r="AB46" s="8">
        <v>0.19166797614587749</v>
      </c>
      <c r="AC46" s="8">
        <v>0.1955571084976401</v>
      </c>
      <c r="AD46" s="8">
        <v>0.19642332940275145</v>
      </c>
      <c r="AE46" s="8">
        <v>0.20926366958849837</v>
      </c>
      <c r="AF46" s="8">
        <v>0.20984799972761553</v>
      </c>
      <c r="AG46" s="8">
        <v>0.2121437312166638</v>
      </c>
      <c r="AH46" s="8">
        <v>0.21423101042371467</v>
      </c>
      <c r="AI46" s="8">
        <v>0.21988664454417334</v>
      </c>
      <c r="AJ46" s="8">
        <v>0.22619311167438252</v>
      </c>
      <c r="AK46" s="8">
        <v>0.23061334978940437</v>
      </c>
      <c r="AM46" s="9">
        <f>AK46-V46</f>
        <v>4.531626612248571E-2</v>
      </c>
    </row>
    <row r="47" spans="1:39">
      <c r="S47" t="s">
        <v>551</v>
      </c>
      <c r="T47" s="8">
        <v>0.16469101524458266</v>
      </c>
      <c r="U47" s="8">
        <v>0.17355748780871269</v>
      </c>
      <c r="V47" s="8">
        <v>0.17702441045989778</v>
      </c>
      <c r="W47" s="8">
        <v>0.18741770006579728</v>
      </c>
      <c r="X47" s="8">
        <v>0.18706953659920669</v>
      </c>
      <c r="Y47" s="8">
        <v>0.18500803602978649</v>
      </c>
      <c r="Z47" s="8">
        <v>0.18916811723510871</v>
      </c>
      <c r="AA47" s="8">
        <v>0.18890168227149565</v>
      </c>
      <c r="AB47" s="8">
        <v>0.18307727977535909</v>
      </c>
      <c r="AC47" s="8">
        <v>0.1878447617046928</v>
      </c>
      <c r="AD47" s="8">
        <v>0.18676539824582247</v>
      </c>
      <c r="AE47" s="8">
        <v>0.19635346374282478</v>
      </c>
      <c r="AF47" s="8">
        <v>0.19726958431798111</v>
      </c>
      <c r="AG47" s="8">
        <v>0.19580068525480665</v>
      </c>
      <c r="AH47" s="8">
        <v>0.19673916865269053</v>
      </c>
      <c r="AI47" s="8">
        <v>0.1977681503152762</v>
      </c>
      <c r="AJ47" s="8">
        <v>0.20071367373672508</v>
      </c>
      <c r="AK47" s="8">
        <v>0.20181919804938567</v>
      </c>
      <c r="AM47" s="9">
        <f>AK47-V47</f>
        <v>2.4794787589487888E-2</v>
      </c>
    </row>
    <row r="76" spans="1:19">
      <c r="A76" s="2" t="s">
        <v>559</v>
      </c>
    </row>
    <row r="77" spans="1:19">
      <c r="B77" t="s">
        <v>570</v>
      </c>
    </row>
    <row r="78" spans="1:19">
      <c r="B78" s="2" t="s">
        <v>560</v>
      </c>
      <c r="S78" s="2" t="s">
        <v>558</v>
      </c>
    </row>
    <row r="80" spans="1:19">
      <c r="S80" s="1" t="s">
        <v>28</v>
      </c>
    </row>
    <row r="81" spans="19:41">
      <c r="S81" s="2" t="s">
        <v>569</v>
      </c>
    </row>
    <row r="82" spans="19:41">
      <c r="S82" s="2" t="s">
        <v>183</v>
      </c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209" t="s">
        <v>564</v>
      </c>
    </row>
    <row r="83" spans="19:41">
      <c r="S83" s="4"/>
      <c r="T83" s="5">
        <v>1998</v>
      </c>
      <c r="U83" s="5">
        <v>1999</v>
      </c>
      <c r="V83" s="5">
        <v>2000</v>
      </c>
      <c r="W83" s="5">
        <v>2001</v>
      </c>
      <c r="X83" s="5">
        <v>2002</v>
      </c>
      <c r="Y83" s="5">
        <v>2003</v>
      </c>
      <c r="Z83" s="5">
        <v>2004</v>
      </c>
      <c r="AA83" s="5">
        <v>2005</v>
      </c>
      <c r="AB83" s="5">
        <v>2006</v>
      </c>
      <c r="AC83" s="5">
        <v>2007</v>
      </c>
      <c r="AD83" s="5">
        <v>2008</v>
      </c>
      <c r="AE83" s="5">
        <v>2009</v>
      </c>
      <c r="AF83" s="5">
        <v>2010</v>
      </c>
      <c r="AG83" s="5">
        <v>2011</v>
      </c>
      <c r="AH83" s="5">
        <v>2012</v>
      </c>
      <c r="AI83" s="5">
        <v>2013</v>
      </c>
      <c r="AJ83" s="5">
        <v>2014</v>
      </c>
      <c r="AK83" s="5">
        <v>2015</v>
      </c>
      <c r="AL83" s="5">
        <v>2016</v>
      </c>
      <c r="AM83" s="3"/>
      <c r="AN83" s="23" t="s">
        <v>38</v>
      </c>
      <c r="AO83" s="23" t="s">
        <v>45</v>
      </c>
    </row>
    <row r="84" spans="19:41">
      <c r="S84" s="16" t="s">
        <v>565</v>
      </c>
      <c r="T84" s="8">
        <v>0.14767873434455242</v>
      </c>
      <c r="U84" s="8">
        <v>0.15765755669077378</v>
      </c>
      <c r="V84" s="8">
        <v>0.16240973223576508</v>
      </c>
      <c r="W84" s="8">
        <v>0.16019301082850512</v>
      </c>
      <c r="X84" s="8">
        <v>0.16482432685993334</v>
      </c>
      <c r="Y84" s="8">
        <v>0.1589892975059512</v>
      </c>
      <c r="Z84" s="8">
        <v>0.16378934979983562</v>
      </c>
      <c r="AA84" s="8">
        <v>0.16522928261427683</v>
      </c>
      <c r="AB84" s="8">
        <v>0.15817352276460422</v>
      </c>
      <c r="AC84" s="8">
        <v>0.15959162176105737</v>
      </c>
      <c r="AD84" s="8">
        <v>0.16433671612284012</v>
      </c>
      <c r="AE84" s="8">
        <v>0.16671100555714885</v>
      </c>
      <c r="AF84" s="8">
        <v>0.16953725028985933</v>
      </c>
      <c r="AG84" s="8">
        <v>0.17111220113008571</v>
      </c>
      <c r="AH84" s="8">
        <v>0.17221151151108879</v>
      </c>
      <c r="AI84" s="8">
        <v>0.17504487632537896</v>
      </c>
      <c r="AJ84" s="8">
        <v>0.17329624424864279</v>
      </c>
      <c r="AK84" s="8">
        <v>0.17676242791850533</v>
      </c>
      <c r="AL84" s="19">
        <v>0.17431485788927301</v>
      </c>
      <c r="AM84" s="3"/>
      <c r="AN84" s="9">
        <f>AL84-T84</f>
        <v>2.6636123544720586E-2</v>
      </c>
      <c r="AO84" s="9">
        <f>AL84-V84</f>
        <v>1.1905125653507931E-2</v>
      </c>
    </row>
    <row r="85" spans="19:41">
      <c r="S85" s="10" t="s">
        <v>568</v>
      </c>
      <c r="T85" s="8">
        <v>7.2242314973991681E-2</v>
      </c>
      <c r="U85" s="8">
        <v>8.2261347498522E-2</v>
      </c>
      <c r="V85" s="8">
        <v>8.4730933185942964E-2</v>
      </c>
      <c r="W85" s="8">
        <v>8.3633602903676538E-2</v>
      </c>
      <c r="X85" s="8">
        <v>9.3795572643818895E-2</v>
      </c>
      <c r="Y85" s="8">
        <v>8.6325819776609872E-2</v>
      </c>
      <c r="Z85" s="8">
        <v>9.4163415952960572E-2</v>
      </c>
      <c r="AA85" s="8">
        <v>8.8531335921669507E-2</v>
      </c>
      <c r="AB85" s="8">
        <v>9.2965425451700251E-2</v>
      </c>
      <c r="AC85" s="8">
        <v>8.453353491412309E-2</v>
      </c>
      <c r="AD85" s="8">
        <v>8.8193897756391623E-2</v>
      </c>
      <c r="AE85" s="8">
        <v>0.10429958278387798</v>
      </c>
      <c r="AF85" s="8">
        <v>9.0241140355206625E-2</v>
      </c>
      <c r="AG85" s="8">
        <v>0.11175403769537398</v>
      </c>
      <c r="AH85" s="8">
        <v>8.6001874294282563E-2</v>
      </c>
      <c r="AI85" s="8">
        <v>0.10445195884978567</v>
      </c>
      <c r="AJ85" s="8">
        <v>0.10594600242632668</v>
      </c>
      <c r="AK85" s="8">
        <v>9.7969335781537062E-2</v>
      </c>
      <c r="AL85" s="19">
        <v>0.10112528478937875</v>
      </c>
      <c r="AM85" s="3"/>
      <c r="AN85" s="9">
        <f t="shared" ref="AN85:AN89" si="2">AL85-T85</f>
        <v>2.8882969815387072E-2</v>
      </c>
      <c r="AO85" s="9">
        <f t="shared" ref="AO85:AO89" si="3">AL85-V85</f>
        <v>1.6394351603435789E-2</v>
      </c>
    </row>
    <row r="86" spans="19:41">
      <c r="S86" s="10" t="s">
        <v>566</v>
      </c>
      <c r="T86" s="8">
        <v>7.2613184670703046E-2</v>
      </c>
      <c r="U86" s="8">
        <v>6.6989508042677337E-2</v>
      </c>
      <c r="V86" s="8">
        <v>8.0620302530414259E-2</v>
      </c>
      <c r="W86" s="8">
        <v>8.667252636085028E-2</v>
      </c>
      <c r="X86" s="8">
        <v>8.334565469645773E-2</v>
      </c>
      <c r="Y86" s="8">
        <v>8.8197710447570063E-2</v>
      </c>
      <c r="Z86" s="8">
        <v>9.4606860671124088E-2</v>
      </c>
      <c r="AA86" s="8">
        <v>8.9782488324022719E-2</v>
      </c>
      <c r="AB86" s="8">
        <v>0.10841458399290757</v>
      </c>
      <c r="AC86" s="8">
        <v>0.10897137117576711</v>
      </c>
      <c r="AD86" s="8">
        <v>0.10247864369158974</v>
      </c>
      <c r="AE86" s="8">
        <v>0.10391732292574643</v>
      </c>
      <c r="AF86" s="8">
        <v>0.10554366227230197</v>
      </c>
      <c r="AG86" s="8">
        <v>0.12922791465238848</v>
      </c>
      <c r="AH86" s="8">
        <v>0.14143439093156196</v>
      </c>
      <c r="AI86" s="8">
        <v>0.14564476254315228</v>
      </c>
      <c r="AJ86" s="8">
        <v>0.16041374733934358</v>
      </c>
      <c r="AK86" s="8">
        <v>0.17213479172588655</v>
      </c>
      <c r="AL86" s="19">
        <v>0.17269262772156646</v>
      </c>
      <c r="AN86" s="9">
        <f t="shared" si="2"/>
        <v>0.10007944305086341</v>
      </c>
      <c r="AO86" s="9">
        <f t="shared" si="3"/>
        <v>9.2072325191152202E-2</v>
      </c>
    </row>
    <row r="87" spans="19:41">
      <c r="S87" s="16" t="s">
        <v>572</v>
      </c>
      <c r="T87" s="8">
        <v>0.13063123276271846</v>
      </c>
      <c r="U87" s="8">
        <v>0.13841360567445571</v>
      </c>
      <c r="V87" s="8">
        <v>0.14175333527874012</v>
      </c>
      <c r="W87" s="8">
        <v>0.1494968102147422</v>
      </c>
      <c r="X87" s="8">
        <v>0.15529844386348873</v>
      </c>
      <c r="Y87" s="8">
        <v>0.15473524064027622</v>
      </c>
      <c r="Z87" s="8">
        <v>0.16238693325060147</v>
      </c>
      <c r="AA87" s="8">
        <v>0.16335718413621456</v>
      </c>
      <c r="AB87" s="8">
        <v>0.15881322541949197</v>
      </c>
      <c r="AC87" s="8">
        <v>0.1617242136871295</v>
      </c>
      <c r="AD87" s="8">
        <v>0.16466100298069603</v>
      </c>
      <c r="AE87" s="8">
        <v>0.16900235550582976</v>
      </c>
      <c r="AF87" s="8">
        <v>0.17285935550341569</v>
      </c>
      <c r="AG87" s="8">
        <v>0.17542201031365359</v>
      </c>
      <c r="AH87" s="8">
        <v>0.17556504013557495</v>
      </c>
      <c r="AI87" s="8">
        <v>0.17804546064064466</v>
      </c>
      <c r="AJ87" s="8">
        <v>0.17592164901754048</v>
      </c>
      <c r="AK87" s="8">
        <v>0.17872990260417562</v>
      </c>
      <c r="AL87" s="19">
        <v>0.17420423247175604</v>
      </c>
      <c r="AN87" s="9">
        <f t="shared" si="2"/>
        <v>4.357299970903758E-2</v>
      </c>
      <c r="AO87" s="9">
        <f t="shared" si="3"/>
        <v>3.2450897193015915E-2</v>
      </c>
    </row>
    <row r="88" spans="19:41">
      <c r="S88" s="10" t="s">
        <v>567</v>
      </c>
      <c r="T88" s="8">
        <v>8.5530246634198739E-2</v>
      </c>
      <c r="U88" s="8">
        <v>0.10711552353292658</v>
      </c>
      <c r="V88" s="8">
        <v>0.10842928707516172</v>
      </c>
      <c r="W88" s="8">
        <v>0.10344469426927587</v>
      </c>
      <c r="X88" s="8">
        <v>0.11325651751218965</v>
      </c>
      <c r="Y88" s="8">
        <v>0.10328851589097826</v>
      </c>
      <c r="Z88" s="8">
        <v>0.10987913062380003</v>
      </c>
      <c r="AA88" s="8">
        <v>0.10164876470424164</v>
      </c>
      <c r="AB88" s="8">
        <v>9.8073506729270191E-2</v>
      </c>
      <c r="AC88" s="8">
        <v>9.1211010834735401E-2</v>
      </c>
      <c r="AD88" s="8">
        <v>9.4417791893303404E-2</v>
      </c>
      <c r="AE88" s="8">
        <v>0.10864439161032007</v>
      </c>
      <c r="AF88" s="8">
        <v>9.5310694944532037E-2</v>
      </c>
      <c r="AG88" s="8">
        <v>0.11439225654114342</v>
      </c>
      <c r="AH88" s="8">
        <v>8.9949342712389607E-2</v>
      </c>
      <c r="AI88" s="8">
        <v>0.10746743016106748</v>
      </c>
      <c r="AJ88" s="8">
        <v>0.10569467030842145</v>
      </c>
      <c r="AK88" s="8">
        <v>0.10029487561570967</v>
      </c>
      <c r="AL88" s="19">
        <v>0.1010460834863304</v>
      </c>
      <c r="AN88" s="9">
        <f t="shared" si="2"/>
        <v>1.5515836852131662E-2</v>
      </c>
      <c r="AO88" s="9">
        <f t="shared" si="3"/>
        <v>-7.3832035888313219E-3</v>
      </c>
    </row>
    <row r="89" spans="19:41">
      <c r="S89" s="10" t="s">
        <v>571</v>
      </c>
      <c r="T89" s="8">
        <v>8.3702489178628103E-2</v>
      </c>
      <c r="U89" s="8">
        <v>8.4373138269070058E-2</v>
      </c>
      <c r="V89" s="8">
        <v>9.83997926821015E-2</v>
      </c>
      <c r="W89" s="8">
        <v>0.10886912725127522</v>
      </c>
      <c r="X89" s="8">
        <v>0.10231776363842483</v>
      </c>
      <c r="Y89" s="8">
        <v>0.11031536131816114</v>
      </c>
      <c r="Z89" s="8">
        <v>0.11566921509968077</v>
      </c>
      <c r="AA89" s="8">
        <v>0.10897954953166152</v>
      </c>
      <c r="AB89" s="8">
        <v>0.12658576067239288</v>
      </c>
      <c r="AC89" s="8">
        <v>0.12814363310937243</v>
      </c>
      <c r="AD89" s="8">
        <v>0.11798290964008101</v>
      </c>
      <c r="AE89" s="8">
        <v>0.11259261722663391</v>
      </c>
      <c r="AF89" s="8">
        <v>0.11305788924417977</v>
      </c>
      <c r="AG89" s="8">
        <v>0.13453741666509139</v>
      </c>
      <c r="AH89" s="8">
        <v>0.1424514242967469</v>
      </c>
      <c r="AI89" s="8">
        <v>0.14702798721203084</v>
      </c>
      <c r="AJ89" s="8">
        <v>0.1619670560524229</v>
      </c>
      <c r="AK89" s="8">
        <v>0.17186468398484828</v>
      </c>
      <c r="AL89" s="19">
        <v>0.17314314232928479</v>
      </c>
      <c r="AN89" s="9">
        <f t="shared" si="2"/>
        <v>8.944065315065669E-2</v>
      </c>
      <c r="AO89" s="9">
        <f t="shared" si="3"/>
        <v>7.4743349647183294E-2</v>
      </c>
    </row>
    <row r="90" spans="19:41">
      <c r="S90" s="206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215"/>
      <c r="AM90" s="210"/>
    </row>
    <row r="91" spans="19:41">
      <c r="S91" s="211"/>
      <c r="T91" s="202"/>
      <c r="U91" s="202"/>
      <c r="V91" s="202"/>
      <c r="W91" s="202"/>
      <c r="X91" s="202"/>
      <c r="Y91" s="202"/>
      <c r="Z91" s="202"/>
      <c r="AA91" s="202"/>
      <c r="AB91" s="202"/>
      <c r="AC91" s="202"/>
      <c r="AD91" s="202"/>
      <c r="AE91" s="202"/>
      <c r="AF91" s="202"/>
      <c r="AG91" s="202"/>
      <c r="AH91" s="202"/>
      <c r="AI91" s="212"/>
      <c r="AJ91" s="212"/>
      <c r="AK91" s="212"/>
      <c r="AL91" s="213"/>
      <c r="AM91" s="214"/>
    </row>
    <row r="111" spans="2:2">
      <c r="B111" s="2" t="s">
        <v>561</v>
      </c>
    </row>
    <row r="143" spans="2:2">
      <c r="B143" s="2" t="s">
        <v>562</v>
      </c>
    </row>
    <row r="178" spans="1:39">
      <c r="A178" s="2" t="s">
        <v>584</v>
      </c>
    </row>
    <row r="179" spans="1:39">
      <c r="B179" t="s">
        <v>581</v>
      </c>
    </row>
    <row r="180" spans="1:39">
      <c r="B180" s="2" t="s">
        <v>582</v>
      </c>
      <c r="S180" t="s">
        <v>585</v>
      </c>
    </row>
    <row r="181" spans="1:39">
      <c r="S181" s="2" t="s">
        <v>28</v>
      </c>
    </row>
    <row r="182" spans="1:39">
      <c r="S182" s="4"/>
      <c r="T182" s="5">
        <v>1998</v>
      </c>
      <c r="U182" s="5">
        <v>1999</v>
      </c>
      <c r="V182" s="5">
        <v>2000</v>
      </c>
      <c r="W182" s="5">
        <v>2001</v>
      </c>
      <c r="X182" s="5">
        <v>2002</v>
      </c>
      <c r="Y182" s="5">
        <v>2003</v>
      </c>
      <c r="Z182" s="5">
        <v>2004</v>
      </c>
      <c r="AA182" s="5">
        <v>2005</v>
      </c>
      <c r="AB182" s="5">
        <v>2006</v>
      </c>
      <c r="AC182" s="5">
        <v>2007</v>
      </c>
      <c r="AD182" s="5">
        <v>2008</v>
      </c>
      <c r="AE182" s="5">
        <v>2009</v>
      </c>
      <c r="AF182" s="5">
        <v>2010</v>
      </c>
      <c r="AG182" s="5">
        <v>2011</v>
      </c>
      <c r="AH182" s="5">
        <v>2012</v>
      </c>
      <c r="AI182" s="5">
        <v>2013</v>
      </c>
      <c r="AJ182" s="5">
        <v>2014</v>
      </c>
      <c r="AK182" s="5">
        <v>2015</v>
      </c>
      <c r="AL182" s="170" t="s">
        <v>176</v>
      </c>
      <c r="AM182" s="23" t="s">
        <v>573</v>
      </c>
    </row>
    <row r="183" spans="1:39">
      <c r="S183" s="18" t="s">
        <v>574</v>
      </c>
      <c r="T183" s="8">
        <v>0.16976225265090594</v>
      </c>
      <c r="U183" s="8">
        <v>0.18145633916861295</v>
      </c>
      <c r="V183" s="8">
        <v>0.18470781271341427</v>
      </c>
      <c r="W183" s="8">
        <v>0.1924596180170052</v>
      </c>
      <c r="X183" s="8">
        <v>0.19245218686571022</v>
      </c>
      <c r="Y183" s="8">
        <v>0.18927306489233767</v>
      </c>
      <c r="Z183" s="8">
        <v>0.19390038704321694</v>
      </c>
      <c r="AA183" s="8">
        <v>0.19263243831879653</v>
      </c>
      <c r="AB183" s="8">
        <v>0.18731528684747045</v>
      </c>
      <c r="AC183" s="8">
        <v>0.1917042697910398</v>
      </c>
      <c r="AD183" s="8">
        <v>0.19180401097166433</v>
      </c>
      <c r="AE183" s="8">
        <v>0.20380352257108536</v>
      </c>
      <c r="AF183" s="8">
        <v>0.20355391653603802</v>
      </c>
      <c r="AG183" s="8">
        <v>0.20571558399194018</v>
      </c>
      <c r="AH183" s="8">
        <v>0.20666360446717166</v>
      </c>
      <c r="AI183" s="8">
        <v>0.21291643641260921</v>
      </c>
      <c r="AJ183" s="8">
        <v>0.21787535573125064</v>
      </c>
      <c r="AK183" s="8">
        <v>0.22418647545902554</v>
      </c>
      <c r="AM183" s="9">
        <f>AK183-V183</f>
        <v>3.9478662745611265E-2</v>
      </c>
    </row>
    <row r="184" spans="1:39">
      <c r="S184" s="18" t="s">
        <v>575</v>
      </c>
      <c r="T184" s="8">
        <v>0.1703447942879503</v>
      </c>
      <c r="U184" s="8">
        <v>0.18174617892081926</v>
      </c>
      <c r="V184" s="8">
        <v>0.18529708366690589</v>
      </c>
      <c r="W184" s="8">
        <v>0.19359046728656576</v>
      </c>
      <c r="X184" s="8">
        <v>0.1940553727625656</v>
      </c>
      <c r="Y184" s="8">
        <v>0.19195901312301267</v>
      </c>
      <c r="Z184" s="8">
        <v>0.1968274941406587</v>
      </c>
      <c r="AA184" s="8">
        <v>0.19631978905182487</v>
      </c>
      <c r="AB184" s="8">
        <v>0.19166797614589393</v>
      </c>
      <c r="AC184" s="8">
        <v>0.19555710849760569</v>
      </c>
      <c r="AD184" s="8">
        <v>0.19642332940277277</v>
      </c>
      <c r="AE184" s="8">
        <v>0.20926366958854589</v>
      </c>
      <c r="AF184" s="8">
        <v>0.20984799972761553</v>
      </c>
      <c r="AG184" s="8">
        <v>0.21214373121664815</v>
      </c>
      <c r="AH184" s="8">
        <v>0.21423101042370657</v>
      </c>
      <c r="AI184" s="8">
        <v>0.2198866445441458</v>
      </c>
      <c r="AJ184" s="8">
        <v>0.22619311167433268</v>
      </c>
      <c r="AK184" s="8">
        <v>0.23061334978942125</v>
      </c>
      <c r="AM184" s="9">
        <f>AK184-V184</f>
        <v>4.5316266122515353E-2</v>
      </c>
    </row>
    <row r="185" spans="1:39">
      <c r="R185" s="170" t="s">
        <v>576</v>
      </c>
      <c r="S185" s="193" t="s">
        <v>577</v>
      </c>
      <c r="T185" s="11">
        <f>T183</f>
        <v>0.16976225265090594</v>
      </c>
      <c r="U185" s="11">
        <f t="shared" ref="U185:AH186" si="4">U183</f>
        <v>0.18145633916861295</v>
      </c>
      <c r="V185" s="11">
        <f t="shared" si="4"/>
        <v>0.18470781271341427</v>
      </c>
      <c r="W185" s="11">
        <f t="shared" si="4"/>
        <v>0.1924596180170052</v>
      </c>
      <c r="X185" s="11">
        <f t="shared" si="4"/>
        <v>0.19245218686571022</v>
      </c>
      <c r="Y185" s="11">
        <f t="shared" si="4"/>
        <v>0.18927306489233767</v>
      </c>
      <c r="Z185" s="11">
        <f t="shared" si="4"/>
        <v>0.19390038704321694</v>
      </c>
      <c r="AA185" s="11">
        <f t="shared" si="4"/>
        <v>0.19263243831879653</v>
      </c>
      <c r="AB185" s="11">
        <f t="shared" si="4"/>
        <v>0.18731528684747045</v>
      </c>
      <c r="AC185" s="11">
        <f t="shared" si="4"/>
        <v>0.1917042697910398</v>
      </c>
      <c r="AD185" s="11">
        <f t="shared" si="4"/>
        <v>0.19180401097166433</v>
      </c>
      <c r="AE185" s="11">
        <f t="shared" si="4"/>
        <v>0.20380352257108536</v>
      </c>
      <c r="AF185" s="11">
        <f t="shared" si="4"/>
        <v>0.20355391653603802</v>
      </c>
      <c r="AG185" s="11">
        <f t="shared" si="4"/>
        <v>0.20571558399194018</v>
      </c>
      <c r="AH185" s="11">
        <f t="shared" si="4"/>
        <v>0.20666360446717166</v>
      </c>
      <c r="AI185" s="12">
        <f>AI183-$AL185</f>
        <v>0.21193984347135264</v>
      </c>
      <c r="AJ185" s="12">
        <f t="shared" ref="AJ185:AK186" si="5">AJ183-$AL185</f>
        <v>0.21689876278999407</v>
      </c>
      <c r="AK185" s="12">
        <f t="shared" si="5"/>
        <v>0.22320988251776896</v>
      </c>
      <c r="AL185" s="173">
        <v>9.7659294125655998E-4</v>
      </c>
      <c r="AM185" s="9">
        <f t="shared" ref="AM185:AM186" si="6">AK185-V185</f>
        <v>3.8502069804354694E-2</v>
      </c>
    </row>
    <row r="186" spans="1:39">
      <c r="R186" s="170" t="s">
        <v>576</v>
      </c>
      <c r="S186" s="193" t="s">
        <v>578</v>
      </c>
      <c r="T186" s="11">
        <f>T184</f>
        <v>0.1703447942879503</v>
      </c>
      <c r="U186" s="11">
        <f t="shared" si="4"/>
        <v>0.18174617892081926</v>
      </c>
      <c r="V186" s="11">
        <f t="shared" si="4"/>
        <v>0.18529708366690589</v>
      </c>
      <c r="W186" s="11">
        <f t="shared" si="4"/>
        <v>0.19359046728656576</v>
      </c>
      <c r="X186" s="11">
        <f t="shared" si="4"/>
        <v>0.1940553727625656</v>
      </c>
      <c r="Y186" s="11">
        <f t="shared" si="4"/>
        <v>0.19195901312301267</v>
      </c>
      <c r="Z186" s="11">
        <f t="shared" si="4"/>
        <v>0.1968274941406587</v>
      </c>
      <c r="AA186" s="11">
        <f t="shared" si="4"/>
        <v>0.19631978905182487</v>
      </c>
      <c r="AB186" s="11">
        <f t="shared" si="4"/>
        <v>0.19166797614589393</v>
      </c>
      <c r="AC186" s="11">
        <f t="shared" si="4"/>
        <v>0.19555710849760569</v>
      </c>
      <c r="AD186" s="11">
        <f t="shared" si="4"/>
        <v>0.19642332940277277</v>
      </c>
      <c r="AE186" s="11">
        <f t="shared" si="4"/>
        <v>0.20926366958854589</v>
      </c>
      <c r="AF186" s="11">
        <f t="shared" si="4"/>
        <v>0.20984799972761553</v>
      </c>
      <c r="AG186" s="11">
        <f t="shared" si="4"/>
        <v>0.21214373121664815</v>
      </c>
      <c r="AH186" s="11">
        <f t="shared" si="4"/>
        <v>0.21423101042370657</v>
      </c>
      <c r="AI186" s="12">
        <f>AI184-$AL186</f>
        <v>0.21891005160288923</v>
      </c>
      <c r="AJ186" s="12">
        <f t="shared" si="5"/>
        <v>0.2252165187330761</v>
      </c>
      <c r="AK186" s="12">
        <f t="shared" si="5"/>
        <v>0.22963675684816467</v>
      </c>
      <c r="AL186" s="173">
        <v>9.7659294125655998E-4</v>
      </c>
      <c r="AM186" s="9">
        <f t="shared" si="6"/>
        <v>4.4339673181258782E-2</v>
      </c>
    </row>
    <row r="212" spans="2:39">
      <c r="B212" s="2" t="s">
        <v>583</v>
      </c>
    </row>
    <row r="213" spans="2:39">
      <c r="S213" t="s">
        <v>25</v>
      </c>
    </row>
    <row r="214" spans="2:39">
      <c r="S214" s="2" t="s">
        <v>28</v>
      </c>
    </row>
    <row r="215" spans="2:39">
      <c r="S215" s="4"/>
      <c r="T215" s="5">
        <v>1998</v>
      </c>
      <c r="U215" s="5">
        <v>1999</v>
      </c>
      <c r="V215" s="5">
        <v>2000</v>
      </c>
      <c r="W215" s="5">
        <v>2001</v>
      </c>
      <c r="X215" s="5">
        <v>2002</v>
      </c>
      <c r="Y215" s="5">
        <v>2003</v>
      </c>
      <c r="Z215" s="5">
        <v>2004</v>
      </c>
      <c r="AA215" s="5">
        <v>2005</v>
      </c>
      <c r="AB215" s="5">
        <v>2006</v>
      </c>
      <c r="AC215" s="5">
        <v>2007</v>
      </c>
      <c r="AD215" s="5">
        <v>2008</v>
      </c>
      <c r="AE215" s="5">
        <v>2009</v>
      </c>
      <c r="AF215" s="5">
        <v>2010</v>
      </c>
      <c r="AG215" s="5">
        <v>2011</v>
      </c>
      <c r="AH215" s="5">
        <v>2012</v>
      </c>
      <c r="AI215" s="5">
        <v>2013</v>
      </c>
      <c r="AJ215" s="5">
        <v>2014</v>
      </c>
      <c r="AK215" s="5">
        <v>2015</v>
      </c>
      <c r="AL215" s="170" t="s">
        <v>176</v>
      </c>
      <c r="AM215" s="23" t="s">
        <v>573</v>
      </c>
    </row>
    <row r="216" spans="2:39">
      <c r="S216" s="18" t="s">
        <v>574</v>
      </c>
      <c r="T216" s="8">
        <v>0.18066802503976842</v>
      </c>
      <c r="U216" s="8">
        <v>0.19004926118052298</v>
      </c>
      <c r="V216" s="8">
        <v>0.19211492145064168</v>
      </c>
      <c r="W216" s="8">
        <v>0.19608580604803949</v>
      </c>
      <c r="X216" s="8">
        <v>0.19712174386891454</v>
      </c>
      <c r="Y216" s="8">
        <v>0.1918509024333129</v>
      </c>
      <c r="Z216" s="8">
        <v>0.19486504266128143</v>
      </c>
      <c r="AA216" s="8">
        <v>0.19510995687902752</v>
      </c>
      <c r="AB216" s="8">
        <v>0.18869337172014322</v>
      </c>
      <c r="AC216" s="8">
        <v>0.1925081213020442</v>
      </c>
      <c r="AD216" s="8">
        <v>0.1942623231929031</v>
      </c>
      <c r="AE216" s="8">
        <v>0.19997147704727597</v>
      </c>
      <c r="AF216" s="8">
        <v>0.20102212578226489</v>
      </c>
      <c r="AG216" s="8">
        <v>0.20220595400267038</v>
      </c>
      <c r="AH216" s="8">
        <v>0.20286585136263577</v>
      </c>
      <c r="AI216" s="8">
        <v>0.20531755098064317</v>
      </c>
      <c r="AJ216" s="8">
        <v>0.20415980349832266</v>
      </c>
      <c r="AK216" s="8">
        <v>0.20942914714405861</v>
      </c>
      <c r="AM216" s="9">
        <f>AK216-V216</f>
        <v>1.7314225693416924E-2</v>
      </c>
    </row>
    <row r="217" spans="2:39">
      <c r="S217" s="18" t="s">
        <v>575</v>
      </c>
      <c r="T217" s="171">
        <v>0.18131008132525561</v>
      </c>
      <c r="U217" s="171">
        <v>0.19053179067164644</v>
      </c>
      <c r="V217" s="171">
        <v>0.19295304726031079</v>
      </c>
      <c r="W217" s="171">
        <v>0.19717780579877212</v>
      </c>
      <c r="X217" s="171">
        <v>0.19903167753827072</v>
      </c>
      <c r="Y217" s="171">
        <v>0.19435912851851767</v>
      </c>
      <c r="Z217" s="171">
        <v>0.19767944547237562</v>
      </c>
      <c r="AA217" s="171">
        <v>0.19872812685847979</v>
      </c>
      <c r="AB217" s="171">
        <v>0.19312417450745803</v>
      </c>
      <c r="AC217" s="171">
        <v>0.19629123159065842</v>
      </c>
      <c r="AD217" s="171">
        <v>0.19923094452216861</v>
      </c>
      <c r="AE217" s="171">
        <v>0.20610966198116809</v>
      </c>
      <c r="AF217" s="171">
        <v>0.20803470937985558</v>
      </c>
      <c r="AG217" s="171">
        <v>0.20909702132448041</v>
      </c>
      <c r="AH217" s="171">
        <v>0.20945185916154133</v>
      </c>
      <c r="AI217" s="171">
        <v>0.21342073705127307</v>
      </c>
      <c r="AJ217" s="171">
        <v>0.21144959034671232</v>
      </c>
      <c r="AK217" s="171">
        <v>0.21705905822159283</v>
      </c>
      <c r="AM217" s="9">
        <f>AK217-V217</f>
        <v>2.4106010961282037E-2</v>
      </c>
    </row>
    <row r="218" spans="2:39">
      <c r="R218" s="170" t="s">
        <v>576</v>
      </c>
      <c r="S218" s="193" t="s">
        <v>579</v>
      </c>
      <c r="T218" s="11">
        <f>T216</f>
        <v>0.18066802503976842</v>
      </c>
      <c r="U218" s="11">
        <f t="shared" ref="U218:AH219" si="7">U216</f>
        <v>0.19004926118052298</v>
      </c>
      <c r="V218" s="11">
        <f t="shared" si="7"/>
        <v>0.19211492145064168</v>
      </c>
      <c r="W218" s="11">
        <f t="shared" si="7"/>
        <v>0.19608580604803949</v>
      </c>
      <c r="X218" s="11">
        <f t="shared" si="7"/>
        <v>0.19712174386891454</v>
      </c>
      <c r="Y218" s="11">
        <f t="shared" si="7"/>
        <v>0.1918509024333129</v>
      </c>
      <c r="Z218" s="11">
        <f t="shared" si="7"/>
        <v>0.19486504266128143</v>
      </c>
      <c r="AA218" s="11">
        <f t="shared" si="7"/>
        <v>0.19510995687902752</v>
      </c>
      <c r="AB218" s="11">
        <f t="shared" si="7"/>
        <v>0.18869337172014322</v>
      </c>
      <c r="AC218" s="11">
        <f t="shared" si="7"/>
        <v>0.1925081213020442</v>
      </c>
      <c r="AD218" s="11">
        <f t="shared" si="7"/>
        <v>0.1942623231929031</v>
      </c>
      <c r="AE218" s="11">
        <f t="shared" si="7"/>
        <v>0.19997147704727597</v>
      </c>
      <c r="AF218" s="11">
        <f t="shared" si="7"/>
        <v>0.20102212578226489</v>
      </c>
      <c r="AG218" s="11">
        <f t="shared" si="7"/>
        <v>0.20220595400267038</v>
      </c>
      <c r="AH218" s="11">
        <f t="shared" si="7"/>
        <v>0.20286585136263577</v>
      </c>
      <c r="AI218" s="12">
        <f>AI216-$AL220</f>
        <v>0.20531755098064317</v>
      </c>
      <c r="AJ218" s="12">
        <f t="shared" ref="AJ218:AK219" si="8">AJ216-$AL220</f>
        <v>0.20415980349832266</v>
      </c>
      <c r="AK218" s="12">
        <f t="shared" si="8"/>
        <v>0.20942914714405861</v>
      </c>
      <c r="AL218" s="173">
        <v>4.5580607228101755E-4</v>
      </c>
      <c r="AM218" s="9">
        <f t="shared" ref="AM218:AM219" si="9">AK218-V218</f>
        <v>1.7314225693416924E-2</v>
      </c>
    </row>
    <row r="219" spans="2:39">
      <c r="R219" s="170" t="s">
        <v>576</v>
      </c>
      <c r="S219" s="193" t="s">
        <v>580</v>
      </c>
      <c r="T219" s="11">
        <f>T217</f>
        <v>0.18131008132525561</v>
      </c>
      <c r="U219" s="11">
        <f t="shared" si="7"/>
        <v>0.19053179067164644</v>
      </c>
      <c r="V219" s="11">
        <f t="shared" si="7"/>
        <v>0.19295304726031079</v>
      </c>
      <c r="W219" s="11">
        <f t="shared" si="7"/>
        <v>0.19717780579877212</v>
      </c>
      <c r="X219" s="11">
        <f t="shared" si="7"/>
        <v>0.19903167753827072</v>
      </c>
      <c r="Y219" s="11">
        <f t="shared" si="7"/>
        <v>0.19435912851851767</v>
      </c>
      <c r="Z219" s="11">
        <f t="shared" si="7"/>
        <v>0.19767944547237562</v>
      </c>
      <c r="AA219" s="11">
        <f t="shared" si="7"/>
        <v>0.19872812685847979</v>
      </c>
      <c r="AB219" s="11">
        <f t="shared" si="7"/>
        <v>0.19312417450745803</v>
      </c>
      <c r="AC219" s="11">
        <f t="shared" si="7"/>
        <v>0.19629123159065842</v>
      </c>
      <c r="AD219" s="11">
        <f t="shared" si="7"/>
        <v>0.19923094452216861</v>
      </c>
      <c r="AE219" s="11">
        <f t="shared" si="7"/>
        <v>0.20610966198116809</v>
      </c>
      <c r="AF219" s="11">
        <f t="shared" si="7"/>
        <v>0.20803470937985558</v>
      </c>
      <c r="AG219" s="11">
        <f t="shared" si="7"/>
        <v>0.20909702132448041</v>
      </c>
      <c r="AH219" s="11">
        <f t="shared" si="7"/>
        <v>0.20945185916154133</v>
      </c>
      <c r="AI219" s="12">
        <f>AI217-$AL221</f>
        <v>0.21342073705127307</v>
      </c>
      <c r="AJ219" s="12">
        <f t="shared" si="8"/>
        <v>0.21144959034671232</v>
      </c>
      <c r="AK219" s="12">
        <f t="shared" si="8"/>
        <v>0.21705905822159283</v>
      </c>
      <c r="AL219" s="173">
        <v>4.5580607228101755E-4</v>
      </c>
      <c r="AM219" s="9">
        <f t="shared" si="9"/>
        <v>2.4106010961282037E-2</v>
      </c>
    </row>
    <row r="247" spans="1:41">
      <c r="A247" s="2" t="s">
        <v>586</v>
      </c>
    </row>
    <row r="248" spans="1:41">
      <c r="B248" t="s">
        <v>597</v>
      </c>
    </row>
    <row r="249" spans="1:41">
      <c r="B249" s="2" t="s">
        <v>582</v>
      </c>
    </row>
    <row r="250" spans="1:41">
      <c r="S250" s="2" t="s">
        <v>596</v>
      </c>
    </row>
    <row r="252" spans="1:41">
      <c r="S252" s="2" t="s">
        <v>587</v>
      </c>
      <c r="T252" s="2"/>
    </row>
    <row r="253" spans="1:41">
      <c r="S253" s="2" t="s">
        <v>588</v>
      </c>
      <c r="AM253" s="170" t="s">
        <v>176</v>
      </c>
    </row>
    <row r="254" spans="1:41">
      <c r="T254" s="4"/>
      <c r="U254" s="216">
        <v>1998</v>
      </c>
      <c r="V254" s="216">
        <v>1999</v>
      </c>
      <c r="W254" s="5">
        <v>2000</v>
      </c>
      <c r="X254" s="5">
        <v>2001</v>
      </c>
      <c r="Y254" s="5">
        <v>2002</v>
      </c>
      <c r="Z254" s="5">
        <v>2003</v>
      </c>
      <c r="AA254" s="5">
        <v>2004</v>
      </c>
      <c r="AB254" s="5">
        <v>2005</v>
      </c>
      <c r="AC254" s="5">
        <v>2006</v>
      </c>
      <c r="AD254" s="5">
        <v>2007</v>
      </c>
      <c r="AE254" s="5">
        <v>2008</v>
      </c>
      <c r="AF254" s="5">
        <v>2009</v>
      </c>
      <c r="AG254" s="5">
        <v>2010</v>
      </c>
      <c r="AH254" s="5">
        <v>2011</v>
      </c>
      <c r="AI254" s="5">
        <v>2012</v>
      </c>
      <c r="AJ254" s="5">
        <v>2013</v>
      </c>
      <c r="AK254" s="5">
        <v>2014</v>
      </c>
      <c r="AL254" s="5">
        <v>2015</v>
      </c>
      <c r="AM254" s="170"/>
      <c r="AO254" s="23" t="s">
        <v>589</v>
      </c>
    </row>
    <row r="255" spans="1:41">
      <c r="S255" s="16" t="s">
        <v>590</v>
      </c>
      <c r="T255" s="16" t="s">
        <v>356</v>
      </c>
      <c r="U255" s="116">
        <v>0.41273923724551648</v>
      </c>
      <c r="V255" s="116">
        <v>0.42632705381448283</v>
      </c>
      <c r="W255" s="98">
        <v>0.43047107339911506</v>
      </c>
      <c r="X255" s="98">
        <v>0.43999815980600049</v>
      </c>
      <c r="Y255" s="98">
        <v>0.44052593182210803</v>
      </c>
      <c r="Z255" s="98">
        <v>0.43813992070725</v>
      </c>
      <c r="AA255" s="98">
        <v>0.44366039965430937</v>
      </c>
      <c r="AB255" s="98">
        <v>0.44308761529303692</v>
      </c>
      <c r="AC255" s="98">
        <v>0.43780646951070351</v>
      </c>
      <c r="AD255" s="98">
        <v>0.44222579334709089</v>
      </c>
      <c r="AE255" s="98">
        <v>0.44320421263988274</v>
      </c>
      <c r="AF255" s="98">
        <v>0.45746086932169266</v>
      </c>
      <c r="AG255" s="98">
        <v>0.45809938027255692</v>
      </c>
      <c r="AH255" s="98">
        <v>0.46059879193962716</v>
      </c>
      <c r="AI255" s="98">
        <v>0.4628596045563379</v>
      </c>
      <c r="AJ255" s="98">
        <v>0.46892965614259019</v>
      </c>
      <c r="AK255" s="98">
        <v>0.4756062474575814</v>
      </c>
      <c r="AL255" s="98">
        <v>0.48023073337793826</v>
      </c>
      <c r="AM255" s="170"/>
      <c r="AO255" s="6"/>
    </row>
    <row r="256" spans="1:41">
      <c r="S256" s="217" t="s">
        <v>591</v>
      </c>
      <c r="T256" s="16" t="s">
        <v>592</v>
      </c>
      <c r="U256" s="116">
        <f>U255</f>
        <v>0.41273923724551648</v>
      </c>
      <c r="V256" s="116">
        <f t="shared" ref="V256:AH256" si="10">V255</f>
        <v>0.42632705381448283</v>
      </c>
      <c r="W256" s="116">
        <f t="shared" si="10"/>
        <v>0.43047107339911506</v>
      </c>
      <c r="X256" s="116">
        <f t="shared" si="10"/>
        <v>0.43999815980600049</v>
      </c>
      <c r="Y256" s="116">
        <f t="shared" si="10"/>
        <v>0.44052593182210803</v>
      </c>
      <c r="Z256" s="116">
        <f t="shared" si="10"/>
        <v>0.43813992070725</v>
      </c>
      <c r="AA256" s="116">
        <f t="shared" si="10"/>
        <v>0.44366039965430937</v>
      </c>
      <c r="AB256" s="116">
        <f t="shared" si="10"/>
        <v>0.44308761529303692</v>
      </c>
      <c r="AC256" s="116">
        <f t="shared" si="10"/>
        <v>0.43780646951070351</v>
      </c>
      <c r="AD256" s="116">
        <f t="shared" si="10"/>
        <v>0.44222579334709089</v>
      </c>
      <c r="AE256" s="116">
        <f t="shared" si="10"/>
        <v>0.44320421263988274</v>
      </c>
      <c r="AF256" s="116">
        <f t="shared" si="10"/>
        <v>0.45746086932169266</v>
      </c>
      <c r="AG256" s="116">
        <f t="shared" si="10"/>
        <v>0.45809938027255692</v>
      </c>
      <c r="AH256" s="116">
        <f t="shared" si="10"/>
        <v>0.46059879193962716</v>
      </c>
      <c r="AI256" s="98">
        <f>AI255</f>
        <v>0.4628596045563379</v>
      </c>
      <c r="AJ256" s="218">
        <f>AJ255-$AM256</f>
        <v>0.46778672579204356</v>
      </c>
      <c r="AK256" s="218">
        <f t="shared" ref="AK256:AL256" si="11">AK255-$AM256</f>
        <v>0.47446331710703477</v>
      </c>
      <c r="AL256" s="218">
        <f t="shared" si="11"/>
        <v>0.47908780302739162</v>
      </c>
      <c r="AM256" s="218">
        <v>1.1429303505466337E-3</v>
      </c>
      <c r="AO256" s="175">
        <f>AL256-W256</f>
        <v>4.8616729628276567E-2</v>
      </c>
    </row>
    <row r="257" spans="19:41">
      <c r="S257" s="16" t="s">
        <v>593</v>
      </c>
      <c r="T257" s="16" t="s">
        <v>357</v>
      </c>
      <c r="U257" s="116">
        <v>0.39540991008750026</v>
      </c>
      <c r="V257" s="116">
        <v>0.4131314169450277</v>
      </c>
      <c r="W257" s="98">
        <v>0.4202022989019531</v>
      </c>
      <c r="X257" s="98">
        <v>0.43144950753148031</v>
      </c>
      <c r="Y257" s="98">
        <v>0.42969187469848263</v>
      </c>
      <c r="Z257" s="98">
        <v>0.42467382461360992</v>
      </c>
      <c r="AA257" s="98">
        <v>0.43460236524082763</v>
      </c>
      <c r="AB257" s="98">
        <v>0.4339951079139126</v>
      </c>
      <c r="AC257" s="98">
        <v>0.4280249970215495</v>
      </c>
      <c r="AD257" s="98">
        <v>0.43604597725725563</v>
      </c>
      <c r="AE257" s="98">
        <v>0.43908627296232183</v>
      </c>
      <c r="AF257" s="98">
        <v>0.45019535148751721</v>
      </c>
      <c r="AG257" s="98">
        <v>0.4532825863071881</v>
      </c>
      <c r="AH257" s="98">
        <v>0.45796024622449133</v>
      </c>
      <c r="AI257" s="98">
        <v>0.4659047945425473</v>
      </c>
      <c r="AJ257" s="98">
        <v>0.47703328741770684</v>
      </c>
      <c r="AK257" s="98">
        <v>0.48853913825220896</v>
      </c>
      <c r="AL257" s="98">
        <v>0.49327314073422879</v>
      </c>
      <c r="AM257" s="170"/>
      <c r="AO257" s="6"/>
    </row>
    <row r="258" spans="19:41">
      <c r="S258" s="217" t="s">
        <v>594</v>
      </c>
      <c r="T258" s="16" t="s">
        <v>595</v>
      </c>
      <c r="U258" s="116">
        <f>U257</f>
        <v>0.39540991008750026</v>
      </c>
      <c r="V258" s="116">
        <f t="shared" ref="V258:AH258" si="12">V257</f>
        <v>0.4131314169450277</v>
      </c>
      <c r="W258" s="98">
        <f t="shared" si="12"/>
        <v>0.4202022989019531</v>
      </c>
      <c r="X258" s="98">
        <f t="shared" si="12"/>
        <v>0.43144950753148031</v>
      </c>
      <c r="Y258" s="98">
        <f t="shared" si="12"/>
        <v>0.42969187469848263</v>
      </c>
      <c r="Z258" s="98">
        <f t="shared" si="12"/>
        <v>0.42467382461360992</v>
      </c>
      <c r="AA258" s="98">
        <f t="shared" si="12"/>
        <v>0.43460236524082763</v>
      </c>
      <c r="AB258" s="98">
        <f t="shared" si="12"/>
        <v>0.4339951079139126</v>
      </c>
      <c r="AC258" s="98">
        <f t="shared" si="12"/>
        <v>0.4280249970215495</v>
      </c>
      <c r="AD258" s="98">
        <f t="shared" si="12"/>
        <v>0.43604597725725563</v>
      </c>
      <c r="AE258" s="98">
        <f t="shared" si="12"/>
        <v>0.43908627296232183</v>
      </c>
      <c r="AF258" s="98">
        <f t="shared" si="12"/>
        <v>0.45019535148751721</v>
      </c>
      <c r="AG258" s="98">
        <f t="shared" si="12"/>
        <v>0.4532825863071881</v>
      </c>
      <c r="AH258" s="98">
        <f t="shared" si="12"/>
        <v>0.45796024622449133</v>
      </c>
      <c r="AI258" s="98">
        <f>AI257</f>
        <v>0.4659047945425473</v>
      </c>
      <c r="AJ258" s="218">
        <f>AJ257-$AM258</f>
        <v>0.47110474232052357</v>
      </c>
      <c r="AK258" s="218">
        <f t="shared" ref="AK258" si="13">AK257-$AM258</f>
        <v>0.48261059315502569</v>
      </c>
      <c r="AL258" s="218">
        <f t="shared" ref="AL258" si="14">AL257-$AM258</f>
        <v>0.48734459563704552</v>
      </c>
      <c r="AM258" s="218">
        <v>5.9285450971832913E-3</v>
      </c>
      <c r="AO258" s="175">
        <f>AL258-W258</f>
        <v>6.7142296735092422E-2</v>
      </c>
    </row>
    <row r="282" spans="2:40">
      <c r="B282" s="2" t="s">
        <v>601</v>
      </c>
    </row>
    <row r="283" spans="2:40">
      <c r="S283" s="2" t="s">
        <v>309</v>
      </c>
      <c r="T283" s="2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</row>
    <row r="284" spans="2:40">
      <c r="S284" s="2" t="s">
        <v>28</v>
      </c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170" t="s">
        <v>176</v>
      </c>
      <c r="AN284" s="23" t="s">
        <v>589</v>
      </c>
    </row>
    <row r="285" spans="2:40">
      <c r="S285" s="16" t="s">
        <v>598</v>
      </c>
      <c r="T285" s="32"/>
      <c r="U285" s="5">
        <v>1998</v>
      </c>
      <c r="V285" s="5">
        <v>1999</v>
      </c>
      <c r="W285" s="5">
        <v>2000</v>
      </c>
      <c r="X285" s="5">
        <v>2001</v>
      </c>
      <c r="Y285" s="5">
        <v>2002</v>
      </c>
      <c r="Z285" s="5">
        <v>2003</v>
      </c>
      <c r="AA285" s="5">
        <v>2004</v>
      </c>
      <c r="AB285" s="5">
        <v>2005</v>
      </c>
      <c r="AC285" s="5">
        <v>2006</v>
      </c>
      <c r="AD285" s="5">
        <v>2007</v>
      </c>
      <c r="AE285" s="5">
        <v>2008</v>
      </c>
      <c r="AF285" s="5">
        <v>2009</v>
      </c>
      <c r="AG285" s="5">
        <v>2010</v>
      </c>
      <c r="AH285" s="5">
        <v>2011</v>
      </c>
      <c r="AI285" s="5">
        <v>2012</v>
      </c>
      <c r="AJ285" s="5">
        <v>2013</v>
      </c>
      <c r="AK285" s="5">
        <v>2014</v>
      </c>
      <c r="AL285" s="5">
        <v>2015</v>
      </c>
      <c r="AM285" s="170"/>
      <c r="AN285" s="6"/>
    </row>
    <row r="286" spans="2:40">
      <c r="T286" s="16" t="s">
        <v>111</v>
      </c>
      <c r="U286" s="219">
        <v>0.42581684714068352</v>
      </c>
      <c r="V286" s="219">
        <v>0.43651079460383702</v>
      </c>
      <c r="W286" s="219">
        <v>0.43927510325995162</v>
      </c>
      <c r="X286" s="219">
        <v>0.44405728541275258</v>
      </c>
      <c r="Y286" s="219">
        <v>0.44613955056798776</v>
      </c>
      <c r="Z286" s="219">
        <v>0.4408716741501838</v>
      </c>
      <c r="AA286" s="219">
        <v>0.44462066839705322</v>
      </c>
      <c r="AB286" s="219">
        <v>0.44579810952331755</v>
      </c>
      <c r="AC286" s="219">
        <v>0.43946744516037911</v>
      </c>
      <c r="AD286" s="219">
        <v>0.44305614258897508</v>
      </c>
      <c r="AE286" s="219">
        <v>0.44636149752094578</v>
      </c>
      <c r="AF286" s="219">
        <v>0.45400180163740328</v>
      </c>
      <c r="AG286" s="219">
        <v>0.45611739692620995</v>
      </c>
      <c r="AH286" s="219">
        <v>0.45728124002646958</v>
      </c>
      <c r="AI286" s="219">
        <v>0.45766989306491107</v>
      </c>
      <c r="AJ286" s="219">
        <v>0.46198615928148118</v>
      </c>
      <c r="AK286" s="219">
        <v>0.45984786716275905</v>
      </c>
      <c r="AL286" s="219">
        <v>0.46590726218398903</v>
      </c>
      <c r="AM286" s="170"/>
      <c r="AN286" s="6"/>
    </row>
    <row r="287" spans="2:40">
      <c r="T287" s="16" t="s">
        <v>40</v>
      </c>
      <c r="U287" s="219">
        <v>0.31128019627297038</v>
      </c>
      <c r="V287" s="219">
        <v>0.32748222042680969</v>
      </c>
      <c r="W287" s="219">
        <v>0.32350315296518872</v>
      </c>
      <c r="X287" s="219">
        <v>0.33106416712301834</v>
      </c>
      <c r="Y287" s="219">
        <v>0.34063917279172073</v>
      </c>
      <c r="Z287" s="219">
        <v>0.33424538534561321</v>
      </c>
      <c r="AA287" s="219">
        <v>0.34723146530262444</v>
      </c>
      <c r="AB287" s="219">
        <v>0.33352993187144503</v>
      </c>
      <c r="AC287" s="219">
        <v>0.34249574985068165</v>
      </c>
      <c r="AD287" s="219">
        <v>0.33891978465075701</v>
      </c>
      <c r="AE287" s="219">
        <v>0.33493344281603887</v>
      </c>
      <c r="AF287" s="219">
        <v>0.36041461768523297</v>
      </c>
      <c r="AG287" s="219">
        <v>0.34967887243614382</v>
      </c>
      <c r="AH287" s="219">
        <v>0.3697210528483566</v>
      </c>
      <c r="AI287" s="219">
        <v>0.33458311175089894</v>
      </c>
      <c r="AJ287" s="219">
        <v>0.36313309861816717</v>
      </c>
      <c r="AK287" s="219">
        <v>0.36711842675640938</v>
      </c>
      <c r="AL287" s="219">
        <v>0.36048192791781558</v>
      </c>
      <c r="AM287" s="170"/>
      <c r="AN287" s="6"/>
    </row>
    <row r="288" spans="2:40">
      <c r="T288" s="206" t="s">
        <v>41</v>
      </c>
      <c r="U288" s="219">
        <v>0.24651474515591879</v>
      </c>
      <c r="V288" s="219">
        <v>0.28351313899416841</v>
      </c>
      <c r="W288" s="219">
        <v>0.30697299243437604</v>
      </c>
      <c r="X288" s="219">
        <v>0.35385455642548619</v>
      </c>
      <c r="Y288" s="219">
        <v>0.34508474142456674</v>
      </c>
      <c r="Z288" s="219">
        <v>0.37562697053596483</v>
      </c>
      <c r="AA288" s="219">
        <v>0.38502436014029989</v>
      </c>
      <c r="AB288" s="219">
        <v>0.38420998115948279</v>
      </c>
      <c r="AC288" s="219">
        <v>0.40153342624999988</v>
      </c>
      <c r="AD288" s="219">
        <v>0.41531719634449538</v>
      </c>
      <c r="AE288" s="219">
        <v>0.40819793411502142</v>
      </c>
      <c r="AF288" s="219">
        <v>0.41624762461836695</v>
      </c>
      <c r="AG288" s="219">
        <v>0.41723992642123936</v>
      </c>
      <c r="AH288" s="219">
        <v>0.42757364276790844</v>
      </c>
      <c r="AI288" s="219">
        <v>0.44180327865751134</v>
      </c>
      <c r="AJ288" s="219">
        <v>0.44317309592716636</v>
      </c>
      <c r="AK288" s="219">
        <v>0.47209736742140107</v>
      </c>
      <c r="AL288" s="219">
        <v>0.47281227047144075</v>
      </c>
      <c r="AM288" s="170"/>
      <c r="AN288" s="6"/>
    </row>
    <row r="289" spans="19:40">
      <c r="S289" s="211" t="s">
        <v>304</v>
      </c>
      <c r="T289" s="16" t="s">
        <v>25</v>
      </c>
      <c r="U289" s="219">
        <f>U286</f>
        <v>0.42581684714068352</v>
      </c>
      <c r="V289" s="219">
        <f t="shared" ref="V289:AI291" si="15">V286</f>
        <v>0.43651079460383702</v>
      </c>
      <c r="W289" s="219">
        <f t="shared" si="15"/>
        <v>0.43927510325995162</v>
      </c>
      <c r="X289" s="219">
        <f t="shared" si="15"/>
        <v>0.44405728541275258</v>
      </c>
      <c r="Y289" s="219">
        <f t="shared" si="15"/>
        <v>0.44613955056798776</v>
      </c>
      <c r="Z289" s="219">
        <f t="shared" si="15"/>
        <v>0.4408716741501838</v>
      </c>
      <c r="AA289" s="219">
        <f t="shared" si="15"/>
        <v>0.44462066839705322</v>
      </c>
      <c r="AB289" s="219">
        <f t="shared" si="15"/>
        <v>0.44579810952331755</v>
      </c>
      <c r="AC289" s="219">
        <f t="shared" si="15"/>
        <v>0.43946744516037911</v>
      </c>
      <c r="AD289" s="219">
        <f t="shared" si="15"/>
        <v>0.44305614258897508</v>
      </c>
      <c r="AE289" s="219">
        <f t="shared" si="15"/>
        <v>0.44636149752094578</v>
      </c>
      <c r="AF289" s="219">
        <f t="shared" si="15"/>
        <v>0.45400180163740328</v>
      </c>
      <c r="AG289" s="219">
        <f t="shared" si="15"/>
        <v>0.45611739692620995</v>
      </c>
      <c r="AH289" s="219">
        <f t="shared" si="15"/>
        <v>0.45728124002646958</v>
      </c>
      <c r="AI289" s="219">
        <f>AI286</f>
        <v>0.45766989306491107</v>
      </c>
      <c r="AJ289" s="218">
        <f>AJ286-$AM$289</f>
        <v>0.46139286086890363</v>
      </c>
      <c r="AK289" s="218">
        <f t="shared" ref="AK289:AL289" si="16">AK286-$AM$289</f>
        <v>0.4592545687501815</v>
      </c>
      <c r="AL289" s="218">
        <f t="shared" si="16"/>
        <v>0.46531396377141149</v>
      </c>
      <c r="AM289" s="218">
        <v>5.9329841257752534E-4</v>
      </c>
      <c r="AN289" s="175">
        <f>AL289-W289</f>
        <v>2.6038860511459871E-2</v>
      </c>
    </row>
    <row r="290" spans="19:40">
      <c r="S290" s="211" t="s">
        <v>304</v>
      </c>
      <c r="T290" s="16" t="s">
        <v>26</v>
      </c>
      <c r="U290" s="98">
        <f>U287</f>
        <v>0.31128019627297038</v>
      </c>
      <c r="V290" s="98">
        <f t="shared" si="15"/>
        <v>0.32748222042680969</v>
      </c>
      <c r="W290" s="98">
        <f t="shared" si="15"/>
        <v>0.32350315296518872</v>
      </c>
      <c r="X290" s="98">
        <f t="shared" si="15"/>
        <v>0.33106416712301834</v>
      </c>
      <c r="Y290" s="98">
        <f t="shared" si="15"/>
        <v>0.34063917279172073</v>
      </c>
      <c r="Z290" s="98">
        <f t="shared" si="15"/>
        <v>0.33424538534561321</v>
      </c>
      <c r="AA290" s="98">
        <f t="shared" si="15"/>
        <v>0.34723146530262444</v>
      </c>
      <c r="AB290" s="98">
        <f t="shared" si="15"/>
        <v>0.33352993187144503</v>
      </c>
      <c r="AC290" s="98">
        <f t="shared" si="15"/>
        <v>0.34249574985068165</v>
      </c>
      <c r="AD290" s="98">
        <f t="shared" si="15"/>
        <v>0.33891978465075701</v>
      </c>
      <c r="AE290" s="98">
        <f t="shared" si="15"/>
        <v>0.33493344281603887</v>
      </c>
      <c r="AF290" s="98">
        <f t="shared" si="15"/>
        <v>0.36041461768523297</v>
      </c>
      <c r="AG290" s="98">
        <f t="shared" si="15"/>
        <v>0.34967887243614382</v>
      </c>
      <c r="AH290" s="98">
        <f t="shared" si="15"/>
        <v>0.3697210528483566</v>
      </c>
      <c r="AI290" s="98">
        <f t="shared" si="15"/>
        <v>0.33458311175089894</v>
      </c>
      <c r="AJ290" s="218">
        <f t="shared" ref="AJ290:AL290" si="17">AJ287-$AM$289</f>
        <v>0.36253980020558962</v>
      </c>
      <c r="AK290" s="218">
        <f t="shared" si="17"/>
        <v>0.36652512834383183</v>
      </c>
      <c r="AL290" s="218">
        <f t="shared" si="17"/>
        <v>0.35988862950523803</v>
      </c>
      <c r="AN290" s="175">
        <f t="shared" ref="AN290:AN291" si="18">AL290-W290</f>
        <v>3.6385476540049311E-2</v>
      </c>
    </row>
    <row r="291" spans="19:40">
      <c r="S291" s="211" t="s">
        <v>304</v>
      </c>
      <c r="T291" s="206" t="s">
        <v>27</v>
      </c>
      <c r="U291" s="98">
        <f>U288</f>
        <v>0.24651474515591879</v>
      </c>
      <c r="V291" s="98">
        <f t="shared" si="15"/>
        <v>0.28351313899416841</v>
      </c>
      <c r="W291" s="98">
        <f t="shared" si="15"/>
        <v>0.30697299243437604</v>
      </c>
      <c r="X291" s="98">
        <f t="shared" si="15"/>
        <v>0.35385455642548619</v>
      </c>
      <c r="Y291" s="98">
        <f t="shared" si="15"/>
        <v>0.34508474142456674</v>
      </c>
      <c r="Z291" s="98">
        <f t="shared" si="15"/>
        <v>0.37562697053596483</v>
      </c>
      <c r="AA291" s="98">
        <f t="shared" si="15"/>
        <v>0.38502436014029989</v>
      </c>
      <c r="AB291" s="98">
        <f t="shared" si="15"/>
        <v>0.38420998115948279</v>
      </c>
      <c r="AC291" s="98">
        <f t="shared" si="15"/>
        <v>0.40153342624999988</v>
      </c>
      <c r="AD291" s="98">
        <f t="shared" si="15"/>
        <v>0.41531719634449538</v>
      </c>
      <c r="AE291" s="98">
        <f t="shared" si="15"/>
        <v>0.40819793411502142</v>
      </c>
      <c r="AF291" s="98">
        <f t="shared" si="15"/>
        <v>0.41624762461836695</v>
      </c>
      <c r="AG291" s="98">
        <f t="shared" si="15"/>
        <v>0.41723992642123936</v>
      </c>
      <c r="AH291" s="98">
        <f t="shared" si="15"/>
        <v>0.42757364276790844</v>
      </c>
      <c r="AI291" s="98">
        <f t="shared" si="15"/>
        <v>0.44180327865751134</v>
      </c>
      <c r="AJ291" s="218">
        <f t="shared" ref="AJ291:AL291" si="19">AJ288-$AM$289</f>
        <v>0.44257979751458881</v>
      </c>
      <c r="AK291" s="218">
        <f t="shared" si="19"/>
        <v>0.47150406900882352</v>
      </c>
      <c r="AL291" s="218">
        <f t="shared" si="19"/>
        <v>0.47221897205886321</v>
      </c>
      <c r="AN291" s="175">
        <f t="shared" si="18"/>
        <v>0.16524597962448717</v>
      </c>
    </row>
    <row r="314" spans="2:40">
      <c r="B314" s="2" t="s">
        <v>602</v>
      </c>
    </row>
    <row r="315" spans="2:40">
      <c r="S315" t="s">
        <v>15</v>
      </c>
    </row>
    <row r="316" spans="2:40">
      <c r="S316" s="2" t="s">
        <v>309</v>
      </c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</row>
    <row r="317" spans="2:40">
      <c r="S317" s="2" t="s">
        <v>305</v>
      </c>
      <c r="U317" s="2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</row>
    <row r="318" spans="2:40">
      <c r="S318" s="2" t="s">
        <v>599</v>
      </c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</row>
    <row r="319" spans="2:40">
      <c r="T319" s="32"/>
      <c r="U319" s="5">
        <v>1998</v>
      </c>
      <c r="V319" s="5">
        <v>1999</v>
      </c>
      <c r="W319" s="5">
        <v>2000</v>
      </c>
      <c r="X319" s="5">
        <v>2001</v>
      </c>
      <c r="Y319" s="5">
        <v>2002</v>
      </c>
      <c r="Z319" s="5">
        <v>2003</v>
      </c>
      <c r="AA319" s="5">
        <v>2004</v>
      </c>
      <c r="AB319" s="5">
        <v>2005</v>
      </c>
      <c r="AC319" s="5">
        <v>2006</v>
      </c>
      <c r="AD319" s="5">
        <v>2007</v>
      </c>
      <c r="AE319" s="5">
        <v>2008</v>
      </c>
      <c r="AF319" s="5">
        <v>2009</v>
      </c>
      <c r="AG319" s="5">
        <v>2010</v>
      </c>
      <c r="AH319" s="5">
        <v>2011</v>
      </c>
      <c r="AI319" s="5">
        <v>2012</v>
      </c>
      <c r="AJ319" s="5">
        <v>2013</v>
      </c>
      <c r="AK319" s="5">
        <v>2014</v>
      </c>
      <c r="AL319" s="5">
        <v>2015</v>
      </c>
      <c r="AM319" s="170" t="s">
        <v>176</v>
      </c>
      <c r="AN319" s="23" t="s">
        <v>557</v>
      </c>
    </row>
    <row r="320" spans="2:40">
      <c r="T320" s="16" t="s">
        <v>25</v>
      </c>
      <c r="U320" s="219">
        <v>0.40004648178090102</v>
      </c>
      <c r="V320" s="219">
        <v>0.41146926047506144</v>
      </c>
      <c r="W320" s="219">
        <v>0.41839604300382466</v>
      </c>
      <c r="X320" s="219">
        <v>0.42329918671333827</v>
      </c>
      <c r="Y320" s="219">
        <v>0.4230785314451399</v>
      </c>
      <c r="Z320" s="219">
        <v>0.41553986173580354</v>
      </c>
      <c r="AA320" s="219">
        <v>0.42418231748485996</v>
      </c>
      <c r="AB320" s="219">
        <v>0.42470507898227472</v>
      </c>
      <c r="AC320" s="219">
        <v>0.42021156721836961</v>
      </c>
      <c r="AD320" s="219">
        <v>0.42448128299816756</v>
      </c>
      <c r="AE320" s="219">
        <v>0.42794570742009058</v>
      </c>
      <c r="AF320" s="219">
        <v>0.43479365591775593</v>
      </c>
      <c r="AG320" s="219">
        <v>0.43481738873701598</v>
      </c>
      <c r="AH320" s="219">
        <v>0.43443794565627197</v>
      </c>
      <c r="AI320" s="219">
        <v>0.43647030121962754</v>
      </c>
      <c r="AJ320" s="219">
        <v>0.450878710893025</v>
      </c>
      <c r="AK320" s="219">
        <v>0.45162956883024724</v>
      </c>
      <c r="AL320" s="219">
        <v>0.45678125028915684</v>
      </c>
      <c r="AM320" s="29"/>
      <c r="AN320" s="175">
        <f>AL320-W320</f>
        <v>3.8385207285332179E-2</v>
      </c>
    </row>
    <row r="321" spans="19:40">
      <c r="T321" s="16" t="s">
        <v>26</v>
      </c>
      <c r="U321" s="219">
        <v>0.33916482678590487</v>
      </c>
      <c r="V321" s="219">
        <v>0.35225412712672249</v>
      </c>
      <c r="W321" s="219">
        <v>0.35143114150950233</v>
      </c>
      <c r="X321" s="219">
        <v>0.35729417584975626</v>
      </c>
      <c r="Y321" s="219">
        <v>0.36892793676831998</v>
      </c>
      <c r="Z321" s="219">
        <v>0.35592932821499806</v>
      </c>
      <c r="AA321" s="219">
        <v>0.36646596849144769</v>
      </c>
      <c r="AB321" s="219">
        <v>0.36608531631952312</v>
      </c>
      <c r="AC321" s="219">
        <v>0.36735059139751569</v>
      </c>
      <c r="AD321" s="219">
        <v>0.36556688574945134</v>
      </c>
      <c r="AE321" s="219">
        <v>0.35821929626417032</v>
      </c>
      <c r="AF321" s="219">
        <v>0.37061493976925514</v>
      </c>
      <c r="AG321" s="219">
        <v>0.37032593941168601</v>
      </c>
      <c r="AH321" s="219">
        <v>0.39060188624433356</v>
      </c>
      <c r="AI321" s="219">
        <v>0.35877634181015577</v>
      </c>
      <c r="AJ321" s="219">
        <v>0.37118052113794053</v>
      </c>
      <c r="AK321" s="219">
        <v>0.38834045632373132</v>
      </c>
      <c r="AL321" s="219">
        <v>0.3779699489705094</v>
      </c>
      <c r="AM321" s="29"/>
      <c r="AN321" s="175">
        <f t="shared" ref="AN321:AN322" si="20">AL321-W321</f>
        <v>2.6538807461007063E-2</v>
      </c>
    </row>
    <row r="322" spans="19:40">
      <c r="T322" s="10" t="s">
        <v>27</v>
      </c>
      <c r="U322" s="219">
        <v>0.27899195913978325</v>
      </c>
      <c r="V322" s="219">
        <v>0.3144094169194217</v>
      </c>
      <c r="W322" s="219">
        <v>0.33888875450997547</v>
      </c>
      <c r="X322" s="219">
        <v>0.4047241020005154</v>
      </c>
      <c r="Y322" s="219">
        <v>0.39224170470398395</v>
      </c>
      <c r="Z322" s="219">
        <v>0.4170060074538518</v>
      </c>
      <c r="AA322" s="219">
        <v>0.43468798074205306</v>
      </c>
      <c r="AB322" s="219">
        <v>0.43131992477463765</v>
      </c>
      <c r="AC322" s="219">
        <v>0.43757410695802845</v>
      </c>
      <c r="AD322" s="219">
        <v>0.45912160307801608</v>
      </c>
      <c r="AE322" s="219">
        <v>0.468903231291385</v>
      </c>
      <c r="AF322" s="219">
        <v>0.45716655743768009</v>
      </c>
      <c r="AG322" s="219">
        <v>0.4674845612040302</v>
      </c>
      <c r="AH322" s="219">
        <v>0.47159510446732122</v>
      </c>
      <c r="AI322" s="219">
        <v>0.49533965440183608</v>
      </c>
      <c r="AJ322" s="219">
        <v>0.49247216817437023</v>
      </c>
      <c r="AK322" s="219">
        <v>0.51887390596518834</v>
      </c>
      <c r="AL322" s="219">
        <v>0.5143873100591686</v>
      </c>
      <c r="AM322" s="29"/>
      <c r="AN322" s="175">
        <f t="shared" si="20"/>
        <v>0.17549855554919314</v>
      </c>
    </row>
    <row r="323" spans="19:40">
      <c r="S323" s="170" t="s">
        <v>600</v>
      </c>
      <c r="T323" s="16" t="s">
        <v>25</v>
      </c>
      <c r="U323" s="219">
        <f>U320</f>
        <v>0.40004648178090102</v>
      </c>
      <c r="V323" s="219">
        <f t="shared" ref="V323:AI323" si="21">V320</f>
        <v>0.41146926047506144</v>
      </c>
      <c r="W323" s="219">
        <f t="shared" si="21"/>
        <v>0.41839604300382466</v>
      </c>
      <c r="X323" s="219">
        <f t="shared" si="21"/>
        <v>0.42329918671333827</v>
      </c>
      <c r="Y323" s="219">
        <f t="shared" si="21"/>
        <v>0.4230785314451399</v>
      </c>
      <c r="Z323" s="219">
        <f t="shared" si="21"/>
        <v>0.41553986173580354</v>
      </c>
      <c r="AA323" s="219">
        <f t="shared" si="21"/>
        <v>0.42418231748485996</v>
      </c>
      <c r="AB323" s="219">
        <f t="shared" si="21"/>
        <v>0.42470507898227472</v>
      </c>
      <c r="AC323" s="219">
        <f t="shared" si="21"/>
        <v>0.42021156721836961</v>
      </c>
      <c r="AD323" s="219">
        <f t="shared" si="21"/>
        <v>0.42448128299816756</v>
      </c>
      <c r="AE323" s="219">
        <f t="shared" si="21"/>
        <v>0.42794570742009058</v>
      </c>
      <c r="AF323" s="219">
        <f t="shared" si="21"/>
        <v>0.43479365591775593</v>
      </c>
      <c r="AG323" s="219">
        <f t="shared" si="21"/>
        <v>0.43481738873701598</v>
      </c>
      <c r="AH323" s="219">
        <f t="shared" si="21"/>
        <v>0.43443794565627197</v>
      </c>
      <c r="AI323" s="219">
        <f t="shared" si="21"/>
        <v>0.43647030121962754</v>
      </c>
      <c r="AJ323" s="218">
        <f>AJ320-$AM$323</f>
        <v>0.44495016579584173</v>
      </c>
      <c r="AK323" s="218">
        <f t="shared" ref="AK323:AL323" si="22">AK320-$AM$323</f>
        <v>0.44570102373306397</v>
      </c>
      <c r="AL323" s="218">
        <f t="shared" si="22"/>
        <v>0.45085270519197357</v>
      </c>
      <c r="AM323" s="218">
        <v>5.9285450971832913E-3</v>
      </c>
      <c r="AN323" s="175">
        <f>AL323-W320</f>
        <v>3.245666218814891E-2</v>
      </c>
    </row>
    <row r="324" spans="19:40">
      <c r="S324" s="170" t="s">
        <v>600</v>
      </c>
      <c r="T324" s="16" t="s">
        <v>26</v>
      </c>
      <c r="U324" s="219">
        <f t="shared" ref="U324:AI325" si="23">U321</f>
        <v>0.33916482678590487</v>
      </c>
      <c r="V324" s="219">
        <f t="shared" si="23"/>
        <v>0.35225412712672249</v>
      </c>
      <c r="W324" s="219">
        <f t="shared" si="23"/>
        <v>0.35143114150950233</v>
      </c>
      <c r="X324" s="219">
        <f t="shared" si="23"/>
        <v>0.35729417584975626</v>
      </c>
      <c r="Y324" s="219">
        <f t="shared" si="23"/>
        <v>0.36892793676831998</v>
      </c>
      <c r="Z324" s="219">
        <f t="shared" si="23"/>
        <v>0.35592932821499806</v>
      </c>
      <c r="AA324" s="219">
        <f t="shared" si="23"/>
        <v>0.36646596849144769</v>
      </c>
      <c r="AB324" s="219">
        <f t="shared" si="23"/>
        <v>0.36608531631952312</v>
      </c>
      <c r="AC324" s="219">
        <f t="shared" si="23"/>
        <v>0.36735059139751569</v>
      </c>
      <c r="AD324" s="219">
        <f t="shared" si="23"/>
        <v>0.36556688574945134</v>
      </c>
      <c r="AE324" s="219">
        <f t="shared" si="23"/>
        <v>0.35821929626417032</v>
      </c>
      <c r="AF324" s="219">
        <f t="shared" si="23"/>
        <v>0.37061493976925514</v>
      </c>
      <c r="AG324" s="219">
        <f t="shared" si="23"/>
        <v>0.37032593941168601</v>
      </c>
      <c r="AH324" s="219">
        <f t="shared" si="23"/>
        <v>0.39060188624433356</v>
      </c>
      <c r="AI324" s="219">
        <f t="shared" si="23"/>
        <v>0.35877634181015577</v>
      </c>
      <c r="AJ324" s="218">
        <f t="shared" ref="AJ324:AL324" si="24">AJ321-$AM$323</f>
        <v>0.36525197604075726</v>
      </c>
      <c r="AK324" s="218">
        <f t="shared" si="24"/>
        <v>0.38241191122654805</v>
      </c>
      <c r="AL324" s="218">
        <f t="shared" si="24"/>
        <v>0.37204140387332613</v>
      </c>
      <c r="AN324" s="175">
        <f t="shared" ref="AN324:AN325" si="25">AL324-W321</f>
        <v>2.0610262363823795E-2</v>
      </c>
    </row>
    <row r="325" spans="19:40">
      <c r="S325" s="170" t="s">
        <v>600</v>
      </c>
      <c r="T325" s="10" t="s">
        <v>27</v>
      </c>
      <c r="U325" s="219">
        <f t="shared" si="23"/>
        <v>0.27899195913978325</v>
      </c>
      <c r="V325" s="219">
        <f t="shared" si="23"/>
        <v>0.3144094169194217</v>
      </c>
      <c r="W325" s="219">
        <f t="shared" si="23"/>
        <v>0.33888875450997547</v>
      </c>
      <c r="X325" s="219">
        <f t="shared" si="23"/>
        <v>0.4047241020005154</v>
      </c>
      <c r="Y325" s="219">
        <f t="shared" si="23"/>
        <v>0.39224170470398395</v>
      </c>
      <c r="Z325" s="219">
        <f t="shared" si="23"/>
        <v>0.4170060074538518</v>
      </c>
      <c r="AA325" s="219">
        <f t="shared" si="23"/>
        <v>0.43468798074205306</v>
      </c>
      <c r="AB325" s="219">
        <f t="shared" si="23"/>
        <v>0.43131992477463765</v>
      </c>
      <c r="AC325" s="219">
        <f t="shared" si="23"/>
        <v>0.43757410695802845</v>
      </c>
      <c r="AD325" s="219">
        <f t="shared" si="23"/>
        <v>0.45912160307801608</v>
      </c>
      <c r="AE325" s="219">
        <f t="shared" si="23"/>
        <v>0.468903231291385</v>
      </c>
      <c r="AF325" s="219">
        <f t="shared" si="23"/>
        <v>0.45716655743768009</v>
      </c>
      <c r="AG325" s="219">
        <f t="shared" si="23"/>
        <v>0.4674845612040302</v>
      </c>
      <c r="AH325" s="219">
        <f t="shared" si="23"/>
        <v>0.47159510446732122</v>
      </c>
      <c r="AI325" s="219">
        <f t="shared" si="23"/>
        <v>0.49533965440183608</v>
      </c>
      <c r="AJ325" s="218">
        <f t="shared" ref="AJ325:AL325" si="26">AJ322-$AM$323</f>
        <v>0.48654362307718696</v>
      </c>
      <c r="AK325" s="218">
        <f t="shared" si="26"/>
        <v>0.51294536086800502</v>
      </c>
      <c r="AL325" s="218">
        <f t="shared" si="26"/>
        <v>0.50845876496198528</v>
      </c>
      <c r="AN325" s="175">
        <f t="shared" si="25"/>
        <v>0.16957001045200981</v>
      </c>
    </row>
    <row r="349" spans="1:19">
      <c r="A349" s="2" t="s">
        <v>607</v>
      </c>
    </row>
    <row r="350" spans="1:19">
      <c r="B350" s="2" t="s">
        <v>608</v>
      </c>
    </row>
    <row r="351" spans="1:19">
      <c r="B351" s="2" t="s">
        <v>609</v>
      </c>
    </row>
    <row r="352" spans="1:19">
      <c r="S352" s="2" t="s">
        <v>610</v>
      </c>
    </row>
    <row r="353" spans="19:37">
      <c r="S353" s="21"/>
      <c r="T353" t="s">
        <v>505</v>
      </c>
      <c r="U353" t="s">
        <v>340</v>
      </c>
      <c r="V353" t="s">
        <v>341</v>
      </c>
      <c r="W353" t="s">
        <v>342</v>
      </c>
      <c r="X353" t="s">
        <v>343</v>
      </c>
      <c r="Y353" t="s">
        <v>344</v>
      </c>
      <c r="Z353" t="s">
        <v>345</v>
      </c>
      <c r="AA353" t="s">
        <v>346</v>
      </c>
      <c r="AB353" t="s">
        <v>347</v>
      </c>
      <c r="AC353" t="s">
        <v>348</v>
      </c>
      <c r="AD353" t="s">
        <v>349</v>
      </c>
      <c r="AE353" t="s">
        <v>350</v>
      </c>
      <c r="AF353" t="s">
        <v>351</v>
      </c>
      <c r="AG353" t="s">
        <v>352</v>
      </c>
      <c r="AH353" t="s">
        <v>353</v>
      </c>
      <c r="AI353" t="s">
        <v>354</v>
      </c>
      <c r="AK353" s="6" t="s">
        <v>131</v>
      </c>
    </row>
    <row r="354" spans="19:37">
      <c r="S354" s="4"/>
      <c r="T354" s="5">
        <v>1999</v>
      </c>
      <c r="U354" s="5">
        <v>2000</v>
      </c>
      <c r="V354" s="5">
        <v>2001</v>
      </c>
      <c r="W354" s="5">
        <v>2002</v>
      </c>
      <c r="X354" s="5">
        <v>2003</v>
      </c>
      <c r="Y354" s="5">
        <v>2004</v>
      </c>
      <c r="Z354" s="5">
        <v>2005</v>
      </c>
      <c r="AA354" s="5">
        <v>2006</v>
      </c>
      <c r="AB354" s="5">
        <v>2007</v>
      </c>
      <c r="AC354" s="5">
        <v>2008</v>
      </c>
      <c r="AD354" s="5">
        <v>2009</v>
      </c>
      <c r="AE354" s="5">
        <v>2010</v>
      </c>
      <c r="AF354" s="5">
        <v>2011</v>
      </c>
      <c r="AG354" s="5">
        <v>2012</v>
      </c>
      <c r="AH354" s="5">
        <v>2013</v>
      </c>
      <c r="AI354" s="5">
        <v>2014</v>
      </c>
      <c r="AK354" s="23" t="s">
        <v>355</v>
      </c>
    </row>
    <row r="355" spans="19:37">
      <c r="S355" s="21" t="s">
        <v>603</v>
      </c>
      <c r="T355" s="8">
        <v>0.5502881939747698</v>
      </c>
      <c r="U355" s="8">
        <v>0.55366396786466221</v>
      </c>
      <c r="V355" s="8">
        <v>0.56586700584306271</v>
      </c>
      <c r="W355" s="8">
        <v>0.56118516200626845</v>
      </c>
      <c r="X355" s="8">
        <v>0.55428354632829513</v>
      </c>
      <c r="Y355" s="8">
        <v>0.54450126711632496</v>
      </c>
      <c r="Z355" s="8">
        <v>0.54558951530314792</v>
      </c>
      <c r="AA355" s="8">
        <v>0.53522558588086144</v>
      </c>
      <c r="AB355" s="8">
        <v>0.53350896463929554</v>
      </c>
      <c r="AC355" s="8">
        <v>0.55317423367917629</v>
      </c>
      <c r="AD355" s="8">
        <v>0.57071464790808424</v>
      </c>
      <c r="AE355" s="8">
        <v>0.57963037420947117</v>
      </c>
      <c r="AF355" s="8">
        <v>0.58057254248147494</v>
      </c>
      <c r="AG355" s="8">
        <v>0.57996236095132681</v>
      </c>
      <c r="AH355" s="8">
        <v>0.59280376774179422</v>
      </c>
      <c r="AI355" s="8">
        <v>0.59484179684233918</v>
      </c>
      <c r="AK355" s="9">
        <f>AI355-U355</f>
        <v>4.1177828977676967E-2</v>
      </c>
    </row>
    <row r="356" spans="19:37">
      <c r="S356" s="21" t="s">
        <v>604</v>
      </c>
      <c r="T356" s="8">
        <v>0.43460353694364456</v>
      </c>
      <c r="U356" s="8">
        <v>0.43039197285660219</v>
      </c>
      <c r="V356" s="8">
        <v>0.44673047093726836</v>
      </c>
      <c r="W356" s="8">
        <v>0.43827922977797712</v>
      </c>
      <c r="X356" s="8">
        <v>0.4302041585222966</v>
      </c>
      <c r="Y356" s="8">
        <v>0.42300023930847525</v>
      </c>
      <c r="Z356" s="8">
        <v>0.42651034639913621</v>
      </c>
      <c r="AA356" s="8">
        <v>0.41439076123541124</v>
      </c>
      <c r="AB356" s="8">
        <v>0.41381402663597683</v>
      </c>
      <c r="AC356" s="8">
        <v>0.42974653741877361</v>
      </c>
      <c r="AD356" s="8">
        <v>0.44816613992154131</v>
      </c>
      <c r="AE356" s="8">
        <v>0.45127050395389112</v>
      </c>
      <c r="AF356" s="8">
        <v>0.44957954003086165</v>
      </c>
      <c r="AG356" s="8">
        <v>0.44975420618634282</v>
      </c>
      <c r="AH356" s="8">
        <v>0.4598835460117297</v>
      </c>
      <c r="AI356" s="8">
        <v>0.45683750520907207</v>
      </c>
      <c r="AK356" s="9">
        <f t="shared" ref="AK356:AK358" si="27">AI356-U356</f>
        <v>2.644553235246988E-2</v>
      </c>
    </row>
    <row r="357" spans="19:37">
      <c r="S357" s="21" t="s">
        <v>605</v>
      </c>
      <c r="T357" s="8">
        <v>0.49907640984840379</v>
      </c>
      <c r="U357" s="8">
        <v>0.50733086052909182</v>
      </c>
      <c r="V357" s="8">
        <v>0.51191273494014344</v>
      </c>
      <c r="W357" s="8">
        <v>0.5114447093538127</v>
      </c>
      <c r="X357" s="8">
        <v>0.5196119834056987</v>
      </c>
      <c r="Y357" s="8">
        <v>0.50437654827144529</v>
      </c>
      <c r="Z357" s="8">
        <v>0.50190593439504771</v>
      </c>
      <c r="AA357" s="8">
        <v>0.49751269774905954</v>
      </c>
      <c r="AB357" s="8">
        <v>0.50320832768559431</v>
      </c>
      <c r="AC357" s="8">
        <v>0.51595489308543252</v>
      </c>
      <c r="AD357" s="8">
        <v>0.53737883269319764</v>
      </c>
      <c r="AE357" s="8">
        <v>0.54839785127939289</v>
      </c>
      <c r="AF357" s="8">
        <v>0.55732305983787545</v>
      </c>
      <c r="AG357" s="8">
        <v>0.5623688808038958</v>
      </c>
      <c r="AH357" s="8">
        <v>0.57826139989642134</v>
      </c>
      <c r="AI357" s="8">
        <v>0.58298428831648941</v>
      </c>
      <c r="AK357" s="9">
        <f t="shared" si="27"/>
        <v>7.5653427787397587E-2</v>
      </c>
    </row>
    <row r="358" spans="19:37">
      <c r="S358" s="21" t="s">
        <v>606</v>
      </c>
      <c r="T358" s="8">
        <v>0.37194462112051074</v>
      </c>
      <c r="U358" s="8">
        <v>0.36950988368080079</v>
      </c>
      <c r="V358" s="8">
        <v>0.38041927823020111</v>
      </c>
      <c r="W358" s="8">
        <v>0.37635457020094232</v>
      </c>
      <c r="X358" s="8">
        <v>0.3856860088217311</v>
      </c>
      <c r="Y358" s="8">
        <v>0.37368515725228446</v>
      </c>
      <c r="Z358" s="8">
        <v>0.3718885112055475</v>
      </c>
      <c r="AA358" s="8">
        <v>0.36789665153862283</v>
      </c>
      <c r="AB358" s="8">
        <v>0.37394548327627092</v>
      </c>
      <c r="AC358" s="8">
        <v>0.38016640279024627</v>
      </c>
      <c r="AD358" s="8">
        <v>0.40493392770833814</v>
      </c>
      <c r="AE358" s="8">
        <v>0.40905111160826624</v>
      </c>
      <c r="AF358" s="8">
        <v>0.41158102975970945</v>
      </c>
      <c r="AG358" s="8">
        <v>0.41726867067814427</v>
      </c>
      <c r="AH358" s="8">
        <v>0.4277339602880057</v>
      </c>
      <c r="AI358" s="8">
        <v>0.42975301605813432</v>
      </c>
      <c r="AK358" s="9">
        <f t="shared" si="27"/>
        <v>6.024313237733353E-2</v>
      </c>
    </row>
    <row r="383" spans="2:2">
      <c r="B383" s="2" t="s">
        <v>621</v>
      </c>
    </row>
    <row r="419" spans="1:35">
      <c r="A419" s="2" t="s">
        <v>615</v>
      </c>
    </row>
    <row r="420" spans="1:35">
      <c r="B420" s="2" t="s">
        <v>617</v>
      </c>
    </row>
    <row r="421" spans="1:35">
      <c r="B421" s="2" t="s">
        <v>609</v>
      </c>
    </row>
    <row r="422" spans="1:35">
      <c r="S422" s="2" t="s">
        <v>616</v>
      </c>
    </row>
    <row r="424" spans="1:35">
      <c r="S424" s="220" t="s">
        <v>111</v>
      </c>
    </row>
    <row r="425" spans="1:35">
      <c r="S425" s="21"/>
      <c r="T425" t="s">
        <v>505</v>
      </c>
      <c r="U425" t="s">
        <v>340</v>
      </c>
      <c r="V425" t="s">
        <v>341</v>
      </c>
      <c r="W425" t="s">
        <v>342</v>
      </c>
      <c r="X425" t="s">
        <v>343</v>
      </c>
      <c r="Y425" t="s">
        <v>344</v>
      </c>
      <c r="Z425" t="s">
        <v>345</v>
      </c>
      <c r="AA425" t="s">
        <v>346</v>
      </c>
      <c r="AB425" t="s">
        <v>347</v>
      </c>
      <c r="AC425" t="s">
        <v>348</v>
      </c>
      <c r="AD425" t="s">
        <v>349</v>
      </c>
      <c r="AE425" t="s">
        <v>350</v>
      </c>
      <c r="AF425" t="s">
        <v>351</v>
      </c>
      <c r="AG425" t="s">
        <v>352</v>
      </c>
      <c r="AH425" t="s">
        <v>353</v>
      </c>
      <c r="AI425" t="s">
        <v>354</v>
      </c>
    </row>
    <row r="426" spans="1:35">
      <c r="S426" s="4"/>
      <c r="T426" s="5">
        <v>1999</v>
      </c>
      <c r="U426" s="5">
        <v>2000</v>
      </c>
      <c r="V426" s="5">
        <v>2001</v>
      </c>
      <c r="W426" s="5">
        <v>2002</v>
      </c>
      <c r="X426" s="5">
        <v>2003</v>
      </c>
      <c r="Y426" s="5">
        <v>2004</v>
      </c>
      <c r="Z426" s="5">
        <v>2005</v>
      </c>
      <c r="AA426" s="5">
        <v>2006</v>
      </c>
      <c r="AB426" s="5">
        <v>2007</v>
      </c>
      <c r="AC426" s="5">
        <v>2008</v>
      </c>
      <c r="AD426" s="5">
        <v>2009</v>
      </c>
      <c r="AE426" s="5">
        <v>2010</v>
      </c>
      <c r="AF426" s="5">
        <v>2011</v>
      </c>
      <c r="AG426" s="5">
        <v>2012</v>
      </c>
      <c r="AH426" s="5">
        <v>2013</v>
      </c>
      <c r="AI426" s="5">
        <v>2014</v>
      </c>
    </row>
    <row r="427" spans="1:35">
      <c r="S427" s="16" t="s">
        <v>611</v>
      </c>
      <c r="T427" s="8">
        <v>0.53801929201873433</v>
      </c>
      <c r="U427" s="8">
        <v>0.53318578253482141</v>
      </c>
      <c r="V427" s="8">
        <v>0.54625081912511286</v>
      </c>
      <c r="W427" s="8">
        <v>0.53665199828490917</v>
      </c>
      <c r="X427" s="8">
        <v>0.53352310992766183</v>
      </c>
      <c r="Y427" s="8">
        <v>0.52447907789504189</v>
      </c>
      <c r="Z427" s="8">
        <v>0.52504042069534418</v>
      </c>
      <c r="AA427" s="8">
        <v>0.51650842022467591</v>
      </c>
      <c r="AB427" s="8">
        <v>0.51509835024600714</v>
      </c>
      <c r="AC427" s="8">
        <v>0.53167671176177811</v>
      </c>
      <c r="AD427" s="8">
        <v>0.54287593549530744</v>
      </c>
      <c r="AE427" s="8">
        <v>0.54703345994992314</v>
      </c>
      <c r="AF427" s="8">
        <v>0.54657685048801319</v>
      </c>
      <c r="AG427" s="8">
        <v>0.54477209797998638</v>
      </c>
      <c r="AH427" s="8">
        <v>0.55360969575936569</v>
      </c>
      <c r="AI427" s="8">
        <v>0.53518440496227515</v>
      </c>
    </row>
    <row r="428" spans="1:35">
      <c r="S428" s="16" t="s">
        <v>612</v>
      </c>
      <c r="T428" s="8">
        <v>0.4209728945931519</v>
      </c>
      <c r="U428" s="8">
        <v>0.41178918318075441</v>
      </c>
      <c r="V428" s="8">
        <v>0.42793119277628372</v>
      </c>
      <c r="W428" s="8">
        <v>0.41814006757989186</v>
      </c>
      <c r="X428" s="8">
        <v>0.41176373710699071</v>
      </c>
      <c r="Y428" s="8">
        <v>0.40338172077385226</v>
      </c>
      <c r="Z428" s="8">
        <v>0.40547548851112114</v>
      </c>
      <c r="AA428" s="8">
        <v>0.39840144644317199</v>
      </c>
      <c r="AB428" s="8">
        <v>0.40000248254848364</v>
      </c>
      <c r="AC428" s="8">
        <v>0.41309149526967376</v>
      </c>
      <c r="AD428" s="8">
        <v>0.42437247946637874</v>
      </c>
      <c r="AE428" s="8">
        <v>0.4274490159614715</v>
      </c>
      <c r="AF428" s="8">
        <v>0.42405609949843415</v>
      </c>
      <c r="AG428" s="8">
        <v>0.42259056269551387</v>
      </c>
      <c r="AH428" s="8">
        <v>0.43354797935077405</v>
      </c>
      <c r="AI428" s="8">
        <v>0.41445428523511485</v>
      </c>
    </row>
    <row r="429" spans="1:35">
      <c r="S429" s="16" t="s">
        <v>613</v>
      </c>
      <c r="T429" s="8">
        <v>0.4700317506313138</v>
      </c>
      <c r="U429" s="8">
        <v>0.46948387192686786</v>
      </c>
      <c r="V429" s="8">
        <v>0.46851762809768066</v>
      </c>
      <c r="W429" s="8">
        <v>0.46523427703132447</v>
      </c>
      <c r="X429" s="8">
        <v>0.47754840456429926</v>
      </c>
      <c r="Y429" s="8">
        <v>0.46846865129087428</v>
      </c>
      <c r="Z429" s="8">
        <v>0.46544162880781553</v>
      </c>
      <c r="AA429" s="8">
        <v>0.46051475747323711</v>
      </c>
      <c r="AB429" s="8">
        <v>0.46862178141839167</v>
      </c>
      <c r="AC429" s="8">
        <v>0.47571978417138416</v>
      </c>
      <c r="AD429" s="8">
        <v>0.4926364042769793</v>
      </c>
      <c r="AE429" s="8">
        <v>0.49392524745156513</v>
      </c>
      <c r="AF429" s="8">
        <v>0.49363008998571312</v>
      </c>
      <c r="AG429" s="8">
        <v>0.49707907308685745</v>
      </c>
      <c r="AH429" s="8">
        <v>0.51144526214395514</v>
      </c>
      <c r="AI429" s="8">
        <v>0.50420038099930675</v>
      </c>
    </row>
    <row r="430" spans="1:35">
      <c r="S430" s="16" t="s">
        <v>614</v>
      </c>
      <c r="T430" s="8">
        <v>0.35257869732214658</v>
      </c>
      <c r="U430" s="8">
        <v>0.34583515170527163</v>
      </c>
      <c r="V430" s="8">
        <v>0.34889400160836359</v>
      </c>
      <c r="W430" s="8">
        <v>0.34601806021001041</v>
      </c>
      <c r="X430" s="8">
        <v>0.35725765045266494</v>
      </c>
      <c r="Y430" s="8">
        <v>0.34812192510075157</v>
      </c>
      <c r="Z430" s="8">
        <v>0.34478616403997064</v>
      </c>
      <c r="AA430" s="8">
        <v>0.34231404490034278</v>
      </c>
      <c r="AB430" s="8">
        <v>0.35138320796654293</v>
      </c>
      <c r="AC430" s="8">
        <v>0.35342866317765925</v>
      </c>
      <c r="AD430" s="8">
        <v>0.37357617347328403</v>
      </c>
      <c r="AE430" s="8">
        <v>0.37434246888218475</v>
      </c>
      <c r="AF430" s="8">
        <v>0.3703086438700785</v>
      </c>
      <c r="AG430" s="8">
        <v>0.37395518575092807</v>
      </c>
      <c r="AH430" s="8">
        <v>0.38983895278078728</v>
      </c>
      <c r="AI430" s="8">
        <v>0.3830935168898148</v>
      </c>
    </row>
    <row r="454" spans="2:2">
      <c r="B454" s="2" t="s">
        <v>621</v>
      </c>
    </row>
    <row r="490" spans="1:35">
      <c r="A490" s="2" t="s">
        <v>619</v>
      </c>
    </row>
    <row r="491" spans="1:35">
      <c r="B491" s="2" t="s">
        <v>620</v>
      </c>
    </row>
    <row r="492" spans="1:35">
      <c r="B492" s="2" t="s">
        <v>609</v>
      </c>
    </row>
    <row r="493" spans="1:35">
      <c r="S493" s="2" t="s">
        <v>622</v>
      </c>
    </row>
    <row r="495" spans="1:35">
      <c r="S495" s="2" t="s">
        <v>618</v>
      </c>
    </row>
    <row r="496" spans="1:35">
      <c r="S496" s="21"/>
      <c r="T496" t="s">
        <v>505</v>
      </c>
      <c r="U496" t="s">
        <v>340</v>
      </c>
      <c r="V496" t="s">
        <v>341</v>
      </c>
      <c r="W496" t="s">
        <v>342</v>
      </c>
      <c r="X496" t="s">
        <v>343</v>
      </c>
      <c r="Y496" t="s">
        <v>344</v>
      </c>
      <c r="Z496" t="s">
        <v>345</v>
      </c>
      <c r="AA496" t="s">
        <v>346</v>
      </c>
      <c r="AB496" t="s">
        <v>347</v>
      </c>
      <c r="AC496" t="s">
        <v>348</v>
      </c>
      <c r="AD496" t="s">
        <v>349</v>
      </c>
      <c r="AE496" t="s">
        <v>350</v>
      </c>
      <c r="AF496" t="s">
        <v>351</v>
      </c>
      <c r="AG496" t="s">
        <v>352</v>
      </c>
      <c r="AH496" t="s">
        <v>353</v>
      </c>
      <c r="AI496" t="s">
        <v>354</v>
      </c>
    </row>
    <row r="497" spans="19:35">
      <c r="S497" s="4"/>
      <c r="T497" s="5">
        <v>1999</v>
      </c>
      <c r="U497" s="5">
        <v>2000</v>
      </c>
      <c r="V497" s="5">
        <v>2001</v>
      </c>
      <c r="W497" s="5">
        <v>2002</v>
      </c>
      <c r="X497" s="5">
        <v>2003</v>
      </c>
      <c r="Y497" s="5">
        <v>2004</v>
      </c>
      <c r="Z497" s="5">
        <v>2005</v>
      </c>
      <c r="AA497" s="5">
        <v>2006</v>
      </c>
      <c r="AB497" s="5">
        <v>2007</v>
      </c>
      <c r="AC497" s="5">
        <v>2008</v>
      </c>
      <c r="AD497" s="5">
        <v>2009</v>
      </c>
      <c r="AE497" s="5">
        <v>2010</v>
      </c>
      <c r="AF497" s="5">
        <v>2011</v>
      </c>
      <c r="AG497" s="5">
        <v>2012</v>
      </c>
      <c r="AH497" s="5">
        <v>2013</v>
      </c>
      <c r="AI497" s="5">
        <v>2014</v>
      </c>
    </row>
    <row r="498" spans="19:35">
      <c r="S498" s="16" t="s">
        <v>611</v>
      </c>
      <c r="T498" s="98">
        <v>0.5048737196462405</v>
      </c>
      <c r="U498" s="98">
        <v>0.53949649391773935</v>
      </c>
      <c r="V498" s="98">
        <v>0.56687812748279998</v>
      </c>
      <c r="W498" s="98">
        <v>0.53954376701124829</v>
      </c>
      <c r="X498" s="98">
        <v>0.56726131866287155</v>
      </c>
      <c r="Y498" s="98">
        <v>0.56938177357774078</v>
      </c>
      <c r="Z498" s="98">
        <v>0.54770971585607886</v>
      </c>
      <c r="AA498" s="98">
        <v>0.53297510452204144</v>
      </c>
      <c r="AB498" s="98">
        <v>0.50883482947651093</v>
      </c>
      <c r="AC498" s="98">
        <v>0.50669471656843801</v>
      </c>
      <c r="AD498" s="98">
        <v>0.54307443341797779</v>
      </c>
      <c r="AE498" s="98">
        <v>0.53636951234283248</v>
      </c>
      <c r="AF498" s="98">
        <v>0.51984009848171298</v>
      </c>
      <c r="AG498" s="98">
        <v>0.51447297955386351</v>
      </c>
      <c r="AH498" s="98">
        <v>0.5113131086227688</v>
      </c>
      <c r="AI498" s="98">
        <v>0.53380992312034248</v>
      </c>
    </row>
    <row r="499" spans="19:35">
      <c r="S499" s="16" t="s">
        <v>612</v>
      </c>
      <c r="T499" s="98">
        <v>0.46866801963381416</v>
      </c>
      <c r="U499" s="98">
        <v>0.49561847252034996</v>
      </c>
      <c r="V499" s="98">
        <v>0.52933350847854066</v>
      </c>
      <c r="W499" s="98">
        <v>0.48280607016852561</v>
      </c>
      <c r="X499" s="98">
        <v>0.5078054544229943</v>
      </c>
      <c r="Y499" s="98">
        <v>0.51893193968762441</v>
      </c>
      <c r="Z499" s="98">
        <v>0.49089828918392925</v>
      </c>
      <c r="AA499" s="98">
        <v>0.478081009831262</v>
      </c>
      <c r="AB499" s="98">
        <v>0.44901622348598952</v>
      </c>
      <c r="AC499" s="98">
        <v>0.44894633637033987</v>
      </c>
      <c r="AD499" s="98">
        <v>0.47572620302516921</v>
      </c>
      <c r="AE499" s="98">
        <v>0.46580951639790413</v>
      </c>
      <c r="AF499" s="98">
        <v>0.46065017406244568</v>
      </c>
      <c r="AG499" s="98">
        <v>0.45415630156385228</v>
      </c>
      <c r="AH499" s="98">
        <v>0.4503256027234625</v>
      </c>
      <c r="AI499" s="98">
        <v>0.4666107269744364</v>
      </c>
    </row>
    <row r="500" spans="19:35">
      <c r="S500" s="16" t="s">
        <v>613</v>
      </c>
      <c r="T500" s="98">
        <v>0.45330186334005124</v>
      </c>
      <c r="U500" s="98">
        <v>0.50803905377613257</v>
      </c>
      <c r="V500" s="98">
        <v>0.52492036992233426</v>
      </c>
      <c r="W500" s="98">
        <v>0.50691909061573692</v>
      </c>
      <c r="X500" s="98">
        <v>0.53057102233575548</v>
      </c>
      <c r="Y500" s="98">
        <v>0.51630742701541754</v>
      </c>
      <c r="Z500" s="98">
        <v>0.51335379085841581</v>
      </c>
      <c r="AA500" s="98">
        <v>0.51165169161712432</v>
      </c>
      <c r="AB500" s="98">
        <v>0.49292504414787613</v>
      </c>
      <c r="AC500" s="98">
        <v>0.49442735695237122</v>
      </c>
      <c r="AD500" s="98">
        <v>0.5118966183010828</v>
      </c>
      <c r="AE500" s="98">
        <v>0.49703493716795372</v>
      </c>
      <c r="AF500" s="98">
        <v>0.48894208271416711</v>
      </c>
      <c r="AG500" s="98">
        <v>0.48340481864790164</v>
      </c>
      <c r="AH500" s="98">
        <v>0.49151274145524604</v>
      </c>
      <c r="AI500" s="98">
        <v>0.51597085603871073</v>
      </c>
    </row>
    <row r="501" spans="19:35">
      <c r="S501" s="16" t="s">
        <v>614</v>
      </c>
      <c r="T501" s="98">
        <v>0.40602489609645009</v>
      </c>
      <c r="U501" s="98">
        <v>0.45664342858441032</v>
      </c>
      <c r="V501" s="98">
        <v>0.47700530072782066</v>
      </c>
      <c r="W501" s="98">
        <v>0.43141900694749091</v>
      </c>
      <c r="X501" s="98">
        <v>0.45281063446390701</v>
      </c>
      <c r="Y501" s="98">
        <v>0.44528075703752773</v>
      </c>
      <c r="Z501" s="98">
        <v>0.43842074674940779</v>
      </c>
      <c r="AA501" s="98">
        <v>0.44535553057596861</v>
      </c>
      <c r="AB501" s="98">
        <v>0.42085984088519651</v>
      </c>
      <c r="AC501" s="98">
        <v>0.42617835833891726</v>
      </c>
      <c r="AD501" s="98">
        <v>0.436517556975625</v>
      </c>
      <c r="AE501" s="98">
        <v>0.41798850797352283</v>
      </c>
      <c r="AF501" s="98">
        <v>0.41654532991842264</v>
      </c>
      <c r="AG501" s="98">
        <v>0.40874078107230044</v>
      </c>
      <c r="AH501" s="98">
        <v>0.41187252254820639</v>
      </c>
      <c r="AI501" s="98">
        <v>0.44475686276852971</v>
      </c>
    </row>
    <row r="525" spans="2:2">
      <c r="B525" s="2" t="s">
        <v>621</v>
      </c>
    </row>
    <row r="561" spans="1:35">
      <c r="A561" s="2" t="s">
        <v>623</v>
      </c>
    </row>
    <row r="562" spans="1:35">
      <c r="B562" s="2" t="s">
        <v>624</v>
      </c>
    </row>
    <row r="563" spans="1:35">
      <c r="B563" s="2" t="s">
        <v>609</v>
      </c>
    </row>
    <row r="564" spans="1:35">
      <c r="S564" s="2" t="s">
        <v>625</v>
      </c>
    </row>
    <row r="567" spans="1:35">
      <c r="S567" s="2" t="s">
        <v>41</v>
      </c>
    </row>
    <row r="568" spans="1:35">
      <c r="S568" s="21"/>
      <c r="T568" t="s">
        <v>505</v>
      </c>
      <c r="U568" t="s">
        <v>340</v>
      </c>
      <c r="V568" t="s">
        <v>341</v>
      </c>
      <c r="W568" t="s">
        <v>342</v>
      </c>
      <c r="X568" t="s">
        <v>343</v>
      </c>
      <c r="Y568" t="s">
        <v>344</v>
      </c>
      <c r="Z568" t="s">
        <v>345</v>
      </c>
      <c r="AA568" t="s">
        <v>346</v>
      </c>
      <c r="AB568" t="s">
        <v>347</v>
      </c>
      <c r="AC568" t="s">
        <v>348</v>
      </c>
      <c r="AD568" t="s">
        <v>349</v>
      </c>
      <c r="AE568" t="s">
        <v>350</v>
      </c>
      <c r="AF568" t="s">
        <v>351</v>
      </c>
      <c r="AG568" t="s">
        <v>352</v>
      </c>
      <c r="AH568" t="s">
        <v>353</v>
      </c>
      <c r="AI568" t="s">
        <v>354</v>
      </c>
    </row>
    <row r="569" spans="1:35">
      <c r="S569" s="4"/>
      <c r="T569" s="5">
        <v>1999</v>
      </c>
      <c r="U569" s="5">
        <v>2000</v>
      </c>
      <c r="V569" s="5">
        <v>2001</v>
      </c>
      <c r="W569" s="5">
        <v>2002</v>
      </c>
      <c r="X569" s="5">
        <v>2003</v>
      </c>
      <c r="Y569" s="5">
        <v>2004</v>
      </c>
      <c r="Z569" s="5">
        <v>2005</v>
      </c>
      <c r="AA569" s="5">
        <v>2006</v>
      </c>
      <c r="AB569" s="5">
        <v>2007</v>
      </c>
      <c r="AC569" s="5">
        <v>2008</v>
      </c>
      <c r="AD569" s="5">
        <v>2009</v>
      </c>
      <c r="AE569" s="5">
        <v>2010</v>
      </c>
      <c r="AF569" s="5">
        <v>2011</v>
      </c>
      <c r="AG569" s="5">
        <v>2012</v>
      </c>
      <c r="AH569" s="5">
        <v>2013</v>
      </c>
      <c r="AI569" s="5">
        <v>2014</v>
      </c>
    </row>
    <row r="570" spans="1:35">
      <c r="S570" s="16" t="s">
        <v>611</v>
      </c>
      <c r="T570" s="98">
        <v>0.52537843092886038</v>
      </c>
      <c r="U570" s="98">
        <v>0.54735894845341482</v>
      </c>
      <c r="V570" s="98">
        <v>0.56441863240443657</v>
      </c>
      <c r="W570" s="98">
        <v>0.59381876376989218</v>
      </c>
      <c r="X570" s="98">
        <v>0.55986930233038879</v>
      </c>
      <c r="Y570" s="98">
        <v>0.56250268130412096</v>
      </c>
      <c r="Z570" s="98">
        <v>0.59504720766812647</v>
      </c>
      <c r="AA570" s="98">
        <v>0.57951895335619308</v>
      </c>
      <c r="AB570" s="98">
        <v>0.59282010700577104</v>
      </c>
      <c r="AC570" s="98">
        <v>0.62835767364579931</v>
      </c>
      <c r="AD570" s="98">
        <v>0.66011586819602774</v>
      </c>
      <c r="AE570" s="98">
        <v>0.64617982212812719</v>
      </c>
      <c r="AF570" s="98">
        <v>0.62816987384128442</v>
      </c>
      <c r="AG570" s="98">
        <v>0.62281765547491696</v>
      </c>
      <c r="AH570" s="98">
        <v>0.65002728993639103</v>
      </c>
      <c r="AI570" s="98">
        <v>0.6756645949578014</v>
      </c>
    </row>
    <row r="571" spans="1:35">
      <c r="S571" s="16" t="s">
        <v>612</v>
      </c>
      <c r="T571" s="98">
        <v>0.46518225593577406</v>
      </c>
      <c r="U571" s="98">
        <v>0.47820923388150149</v>
      </c>
      <c r="V571" s="98">
        <v>0.49509042343042525</v>
      </c>
      <c r="W571" s="98">
        <v>0.52088173355965783</v>
      </c>
      <c r="X571" s="98">
        <v>0.48906354051766787</v>
      </c>
      <c r="Y571" s="98">
        <v>0.48248742948946172</v>
      </c>
      <c r="Z571" s="98">
        <v>0.522145570346909</v>
      </c>
      <c r="AA571" s="98">
        <v>0.48271892196344957</v>
      </c>
      <c r="AB571" s="98">
        <v>0.48658410430568244</v>
      </c>
      <c r="AC571" s="98">
        <v>0.51539813974236004</v>
      </c>
      <c r="AD571" s="98">
        <v>0.56712069626695283</v>
      </c>
      <c r="AE571" s="98">
        <v>0.55344821695879509</v>
      </c>
      <c r="AF571" s="98">
        <v>0.52425492645357596</v>
      </c>
      <c r="AG571" s="98">
        <v>0.53626480431428725</v>
      </c>
      <c r="AH571" s="98">
        <v>0.53762408048999588</v>
      </c>
      <c r="AI571" s="98">
        <v>0.57760655814342243</v>
      </c>
    </row>
    <row r="572" spans="1:35">
      <c r="S572" s="16" t="s">
        <v>613</v>
      </c>
      <c r="T572" s="98">
        <v>0.49262336518749739</v>
      </c>
      <c r="U572" s="98">
        <v>0.51487601275154904</v>
      </c>
      <c r="V572" s="98">
        <v>0.56256328499440078</v>
      </c>
      <c r="W572" s="98">
        <v>0.58990842110672181</v>
      </c>
      <c r="X572" s="98">
        <v>0.58015070660452372</v>
      </c>
      <c r="Y572" s="98">
        <v>0.5633274892775213</v>
      </c>
      <c r="Z572" s="98">
        <v>0.5880162062071973</v>
      </c>
      <c r="AA572" s="98">
        <v>0.59880466386595932</v>
      </c>
      <c r="AB572" s="98">
        <v>0.61159248320723936</v>
      </c>
      <c r="AC572" s="98">
        <v>0.64637967556695874</v>
      </c>
      <c r="AD572" s="98">
        <v>0.67259418951030348</v>
      </c>
      <c r="AE572" s="98">
        <v>0.67495077374732138</v>
      </c>
      <c r="AF572" s="98">
        <v>0.66726921009108564</v>
      </c>
      <c r="AG572" s="98">
        <v>0.64905542628895341</v>
      </c>
      <c r="AH572" s="98">
        <v>0.66558614231171209</v>
      </c>
      <c r="AI572" s="98">
        <v>0.67765913952247703</v>
      </c>
    </row>
    <row r="573" spans="1:35">
      <c r="S573" s="16" t="s">
        <v>614</v>
      </c>
      <c r="T573" s="98">
        <v>0.41558978850317824</v>
      </c>
      <c r="U573" s="98">
        <v>0.41890638754015502</v>
      </c>
      <c r="V573" s="98">
        <v>0.4818858152229048</v>
      </c>
      <c r="W573" s="98">
        <v>0.50333056228065509</v>
      </c>
      <c r="X573" s="98">
        <v>0.49551822501457182</v>
      </c>
      <c r="Y573" s="98">
        <v>0.47080857175803204</v>
      </c>
      <c r="Z573" s="98">
        <v>0.4931324674465225</v>
      </c>
      <c r="AA573" s="98">
        <v>0.49038914772789005</v>
      </c>
      <c r="AB573" s="98">
        <v>0.50296147630913013</v>
      </c>
      <c r="AC573" s="98">
        <v>0.5233395317486994</v>
      </c>
      <c r="AD573" s="98">
        <v>0.56227189092031449</v>
      </c>
      <c r="AE573" s="98">
        <v>0.57335237922383464</v>
      </c>
      <c r="AF573" s="98">
        <v>0.55592337375422374</v>
      </c>
      <c r="AG573" s="98">
        <v>0.55765978758828916</v>
      </c>
      <c r="AH573" s="98">
        <v>0.53987494252274992</v>
      </c>
      <c r="AI573" s="98">
        <v>0.54694946626920393</v>
      </c>
    </row>
    <row r="596" spans="2:2">
      <c r="B596" s="2" t="s">
        <v>621</v>
      </c>
    </row>
    <row r="632" spans="1:25">
      <c r="A632" s="2" t="s">
        <v>626</v>
      </c>
    </row>
    <row r="633" spans="1:25">
      <c r="B633" s="2" t="s">
        <v>627</v>
      </c>
    </row>
    <row r="634" spans="1:25">
      <c r="S634" t="s">
        <v>628</v>
      </c>
    </row>
    <row r="637" spans="1:25">
      <c r="S637" s="16" t="s">
        <v>629</v>
      </c>
    </row>
    <row r="638" spans="1:25">
      <c r="S638" s="34"/>
      <c r="T638" s="5">
        <v>2000</v>
      </c>
      <c r="U638" s="5">
        <v>2003</v>
      </c>
      <c r="V638" s="5">
        <v>2006</v>
      </c>
      <c r="W638" s="5">
        <v>2009</v>
      </c>
      <c r="X638" s="5">
        <v>2012</v>
      </c>
      <c r="Y638" s="5">
        <v>2015</v>
      </c>
    </row>
    <row r="639" spans="1:25">
      <c r="S639" s="21" t="s">
        <v>630</v>
      </c>
      <c r="T639" s="88">
        <v>1.504621257742649E-2</v>
      </c>
      <c r="U639" s="88">
        <v>6.8040306912043713E-2</v>
      </c>
      <c r="V639" s="88">
        <v>0.16829480242722017</v>
      </c>
      <c r="W639" s="88">
        <v>0.2824550215903659</v>
      </c>
      <c r="X639" s="88">
        <v>0.29632575033535713</v>
      </c>
      <c r="Y639" s="88">
        <v>0.33455694339667552</v>
      </c>
    </row>
    <row r="640" spans="1:25">
      <c r="S640" s="21" t="s">
        <v>631</v>
      </c>
      <c r="T640" s="88">
        <v>0.8681744538991899</v>
      </c>
      <c r="U640" s="88">
        <v>1.037923130874445</v>
      </c>
      <c r="V640" s="88">
        <v>0.82365836212225019</v>
      </c>
      <c r="W640" s="88">
        <v>0.81504600981643427</v>
      </c>
      <c r="X640" s="88">
        <v>0.80052825149020324</v>
      </c>
      <c r="Y640" s="88">
        <v>0.81696706402745767</v>
      </c>
    </row>
    <row r="641" spans="19:25">
      <c r="S641" s="21" t="s">
        <v>632</v>
      </c>
      <c r="T641" s="88">
        <v>-0.38895667781709481</v>
      </c>
      <c r="U641" s="88">
        <v>-0.35019807966282307</v>
      </c>
      <c r="V641" s="88">
        <v>-0.23683836981113571</v>
      </c>
      <c r="W641" s="88">
        <v>-0.11866777841526507</v>
      </c>
      <c r="X641" s="88">
        <v>-5.7205445201075879E-2</v>
      </c>
      <c r="Y641" s="88">
        <v>-3.5330596263359854E-2</v>
      </c>
    </row>
    <row r="642" spans="19:25">
      <c r="S642" s="21" t="s">
        <v>633</v>
      </c>
      <c r="T642" s="88">
        <v>0.97539118903760613</v>
      </c>
      <c r="U642" s="88">
        <v>1.0975446046446957</v>
      </c>
      <c r="V642" s="88">
        <v>0.93352400589786932</v>
      </c>
      <c r="W642" s="88">
        <v>0.90292423157796498</v>
      </c>
      <c r="X642" s="88">
        <v>0.90414924770220217</v>
      </c>
      <c r="Y642" s="88">
        <v>0.89430947197450528</v>
      </c>
    </row>
    <row r="669" spans="1:19">
      <c r="A669" s="2" t="s">
        <v>639</v>
      </c>
    </row>
    <row r="670" spans="1:19">
      <c r="B670" s="2" t="s">
        <v>731</v>
      </c>
    </row>
    <row r="671" spans="1:19">
      <c r="B671" t="s">
        <v>640</v>
      </c>
    </row>
    <row r="672" spans="1:19">
      <c r="S672" s="2" t="s">
        <v>637</v>
      </c>
    </row>
    <row r="673" spans="19:21">
      <c r="S673" s="4"/>
      <c r="T673" s="5">
        <v>2000</v>
      </c>
      <c r="U673" s="5">
        <v>2009</v>
      </c>
    </row>
    <row r="674" spans="19:21">
      <c r="S674" s="21" t="s">
        <v>634</v>
      </c>
      <c r="T674" s="184">
        <v>31.059823498604988</v>
      </c>
      <c r="U674" s="184">
        <v>41.01471249719124</v>
      </c>
    </row>
    <row r="675" spans="19:21">
      <c r="S675" s="21" t="s">
        <v>635</v>
      </c>
      <c r="T675" s="184">
        <v>26.965345304106485</v>
      </c>
      <c r="U675" s="184">
        <v>33.428877764603918</v>
      </c>
    </row>
    <row r="689" spans="2:21">
      <c r="B689" t="s">
        <v>641</v>
      </c>
    </row>
    <row r="690" spans="2:21">
      <c r="S690" s="2" t="s">
        <v>636</v>
      </c>
    </row>
    <row r="691" spans="2:21">
      <c r="S691" s="4"/>
      <c r="T691" s="5">
        <v>2003</v>
      </c>
      <c r="U691" s="5">
        <v>2012</v>
      </c>
    </row>
    <row r="692" spans="2:21">
      <c r="S692" s="21" t="s">
        <v>634</v>
      </c>
      <c r="T692" s="184">
        <v>33.749728209167117</v>
      </c>
      <c r="U692" s="184">
        <v>35.618554523991676</v>
      </c>
    </row>
    <row r="693" spans="2:21">
      <c r="S693" s="21" t="s">
        <v>635</v>
      </c>
      <c r="T693" s="184">
        <v>35.02962356902038</v>
      </c>
      <c r="U693" s="184">
        <v>28.51365917369953</v>
      </c>
    </row>
    <row r="707" spans="2:21">
      <c r="B707" t="s">
        <v>642</v>
      </c>
    </row>
    <row r="708" spans="2:21">
      <c r="S708" s="2" t="s">
        <v>638</v>
      </c>
    </row>
    <row r="709" spans="2:21">
      <c r="S709" s="4"/>
      <c r="T709" s="5">
        <v>2006</v>
      </c>
      <c r="U709" s="5">
        <v>2015</v>
      </c>
    </row>
    <row r="710" spans="2:21">
      <c r="S710" s="21" t="s">
        <v>634</v>
      </c>
      <c r="T710" s="184">
        <v>34.711128131085431</v>
      </c>
      <c r="U710" s="184">
        <v>42.748237710776856</v>
      </c>
    </row>
    <row r="711" spans="2:21">
      <c r="S711" s="21" t="s">
        <v>635</v>
      </c>
      <c r="T711" s="184">
        <v>28.590110943865312</v>
      </c>
      <c r="U711" s="184">
        <v>34.923902254921288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61739-299F-42C3-8BEC-8AAC7C5C4974}">
  <dimension ref="A1:AL13"/>
  <sheetViews>
    <sheetView zoomScale="80" zoomScaleNormal="80" workbookViewId="0">
      <selection activeCell="T25" sqref="T25"/>
    </sheetView>
  </sheetViews>
  <sheetFormatPr defaultRowHeight="15"/>
  <cols>
    <col min="20" max="20" width="36.7109375" customWidth="1"/>
  </cols>
  <sheetData>
    <row r="1" spans="1:38">
      <c r="A1" s="2" t="s">
        <v>647</v>
      </c>
    </row>
    <row r="2" spans="1:38">
      <c r="A2" s="2"/>
    </row>
    <row r="3" spans="1:38">
      <c r="A3" s="2"/>
    </row>
    <row r="4" spans="1:38">
      <c r="A4" s="2"/>
    </row>
    <row r="5" spans="1:38">
      <c r="A5" t="s">
        <v>648</v>
      </c>
    </row>
    <row r="6" spans="1:38">
      <c r="B6" s="2" t="s">
        <v>649</v>
      </c>
      <c r="T6" s="177" t="s">
        <v>650</v>
      </c>
    </row>
    <row r="9" spans="1:38">
      <c r="T9" s="2" t="s">
        <v>643</v>
      </c>
    </row>
    <row r="10" spans="1:38">
      <c r="T10" s="4"/>
      <c r="U10" s="5">
        <v>1998</v>
      </c>
      <c r="V10" s="5">
        <v>1999</v>
      </c>
      <c r="W10" s="5">
        <v>2000</v>
      </c>
      <c r="X10" s="5">
        <v>2001</v>
      </c>
      <c r="Y10" s="5">
        <v>2002</v>
      </c>
      <c r="Z10" s="5">
        <v>2003</v>
      </c>
      <c r="AA10" s="5">
        <v>2004</v>
      </c>
      <c r="AB10" s="5">
        <v>2005</v>
      </c>
      <c r="AC10" s="5">
        <v>2006</v>
      </c>
      <c r="AD10" s="5">
        <v>2007</v>
      </c>
      <c r="AE10" s="5">
        <v>2008</v>
      </c>
      <c r="AF10" s="5">
        <v>2009</v>
      </c>
      <c r="AG10" s="5">
        <v>2010</v>
      </c>
      <c r="AH10" s="5">
        <v>2011</v>
      </c>
      <c r="AI10" s="5">
        <v>2012</v>
      </c>
      <c r="AJ10" s="5">
        <v>2013</v>
      </c>
      <c r="AK10" s="5">
        <v>2014</v>
      </c>
      <c r="AL10" s="5">
        <v>2015</v>
      </c>
    </row>
    <row r="11" spans="1:38">
      <c r="T11" s="16" t="s">
        <v>644</v>
      </c>
      <c r="U11" s="98">
        <v>0.62662048001200399</v>
      </c>
      <c r="V11" s="98">
        <v>0.62652024915971083</v>
      </c>
      <c r="W11" s="98">
        <v>0.62910096010541805</v>
      </c>
      <c r="X11" s="98">
        <v>0.62738467191566361</v>
      </c>
      <c r="Y11" s="98">
        <v>0.62847641500392915</v>
      </c>
      <c r="Z11" s="98">
        <v>0.63246935269020654</v>
      </c>
      <c r="AA11" s="98">
        <v>0.64360811926766681</v>
      </c>
      <c r="AB11" s="98">
        <v>0.63513709656811412</v>
      </c>
      <c r="AC11" s="98">
        <v>0.63985394656093886</v>
      </c>
      <c r="AD11" s="98">
        <v>0.64050290317674208</v>
      </c>
      <c r="AE11" s="98">
        <v>0.64601146369055829</v>
      </c>
      <c r="AF11" s="98">
        <v>0.65246053014536154</v>
      </c>
      <c r="AG11" s="98">
        <v>0.65567996149698315</v>
      </c>
      <c r="AH11" s="98">
        <v>0.65853082669399143</v>
      </c>
      <c r="AI11" s="98">
        <v>0.65997398585076683</v>
      </c>
      <c r="AJ11" s="98">
        <v>0.66463607764822086</v>
      </c>
      <c r="AK11" s="98">
        <v>0.66477856702847105</v>
      </c>
      <c r="AL11" s="98">
        <v>0.67603904901089751</v>
      </c>
    </row>
    <row r="12" spans="1:38">
      <c r="T12" s="16" t="s">
        <v>645</v>
      </c>
      <c r="U12" s="98">
        <v>0.38977733366629591</v>
      </c>
      <c r="V12" s="98">
        <v>0.39437190928031735</v>
      </c>
      <c r="W12" s="98">
        <v>0.38792261684985713</v>
      </c>
      <c r="X12" s="98">
        <v>0.38972795343188721</v>
      </c>
      <c r="Y12" s="98">
        <v>0.39360556865300694</v>
      </c>
      <c r="Z12" s="98">
        <v>0.38652706873536519</v>
      </c>
      <c r="AA12" s="98">
        <v>0.38780837687631264</v>
      </c>
      <c r="AB12" s="98">
        <v>0.38510946998412826</v>
      </c>
      <c r="AC12" s="98">
        <v>0.38744678273436428</v>
      </c>
      <c r="AD12" s="98">
        <v>0.38236597619617302</v>
      </c>
      <c r="AE12" s="98">
        <v>0.38248622950290062</v>
      </c>
      <c r="AF12" s="98">
        <v>0.37672972410123273</v>
      </c>
      <c r="AG12" s="98">
        <v>0.37037735407623951</v>
      </c>
      <c r="AH12" s="98">
        <v>0.36618381799992716</v>
      </c>
      <c r="AI12" s="98">
        <v>0.35546759489406282</v>
      </c>
      <c r="AJ12" s="98">
        <v>0.34892544487863575</v>
      </c>
      <c r="AK12" s="98">
        <v>0.34825790381970506</v>
      </c>
      <c r="AL12" s="98">
        <v>0.35107688040707041</v>
      </c>
    </row>
    <row r="13" spans="1:38">
      <c r="T13" s="43" t="s">
        <v>646</v>
      </c>
      <c r="U13" s="175">
        <f t="shared" ref="U13:AL13" si="0">U11-U12</f>
        <v>0.23684314634570808</v>
      </c>
      <c r="V13" s="175">
        <f t="shared" si="0"/>
        <v>0.23214833987939348</v>
      </c>
      <c r="W13" s="175">
        <f t="shared" si="0"/>
        <v>0.24117834325556092</v>
      </c>
      <c r="X13" s="175">
        <f t="shared" si="0"/>
        <v>0.2376567184837764</v>
      </c>
      <c r="Y13" s="175">
        <f t="shared" si="0"/>
        <v>0.2348708463509222</v>
      </c>
      <c r="Z13" s="175">
        <f t="shared" si="0"/>
        <v>0.24594228395484136</v>
      </c>
      <c r="AA13" s="175">
        <f t="shared" si="0"/>
        <v>0.25579974239135417</v>
      </c>
      <c r="AB13" s="175">
        <f t="shared" si="0"/>
        <v>0.25002762658398586</v>
      </c>
      <c r="AC13" s="175">
        <f t="shared" si="0"/>
        <v>0.25240716382657458</v>
      </c>
      <c r="AD13" s="175">
        <f t="shared" si="0"/>
        <v>0.25813692698056906</v>
      </c>
      <c r="AE13" s="175">
        <f t="shared" si="0"/>
        <v>0.26352523418765766</v>
      </c>
      <c r="AF13" s="175">
        <f t="shared" si="0"/>
        <v>0.27573080604412881</v>
      </c>
      <c r="AG13" s="175">
        <f t="shared" si="0"/>
        <v>0.28530260742074365</v>
      </c>
      <c r="AH13" s="175">
        <f t="shared" si="0"/>
        <v>0.29234700869406427</v>
      </c>
      <c r="AI13" s="175">
        <f t="shared" si="0"/>
        <v>0.30450639095670401</v>
      </c>
      <c r="AJ13" s="175">
        <f t="shared" si="0"/>
        <v>0.31571063276958511</v>
      </c>
      <c r="AK13" s="175">
        <f t="shared" si="0"/>
        <v>0.31652066320876598</v>
      </c>
      <c r="AL13" s="175">
        <f t="shared" si="0"/>
        <v>0.3249621686038271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75C52-5773-4E86-9292-DE496AADB8BD}">
  <dimension ref="A1:AN139"/>
  <sheetViews>
    <sheetView topLeftCell="A97" zoomScale="80" zoomScaleNormal="80" workbookViewId="0">
      <selection activeCell="W139" sqref="W139"/>
    </sheetView>
  </sheetViews>
  <sheetFormatPr defaultRowHeight="15"/>
  <cols>
    <col min="19" max="19" width="24.85546875" customWidth="1"/>
  </cols>
  <sheetData>
    <row r="1" spans="1:40">
      <c r="A1" s="2" t="s">
        <v>651</v>
      </c>
    </row>
    <row r="9" spans="1:40">
      <c r="A9" s="2" t="s">
        <v>656</v>
      </c>
    </row>
    <row r="10" spans="1:40">
      <c r="B10" s="2" t="s">
        <v>657</v>
      </c>
    </row>
    <row r="12" spans="1:40">
      <c r="S12" t="s">
        <v>659</v>
      </c>
    </row>
    <row r="13" spans="1:40">
      <c r="S13" s="177" t="s">
        <v>652</v>
      </c>
    </row>
    <row r="14" spans="1:40">
      <c r="S14" s="2" t="s">
        <v>28</v>
      </c>
      <c r="AM14" s="206"/>
      <c r="AN14" s="23" t="s">
        <v>45</v>
      </c>
    </row>
    <row r="15" spans="1:40">
      <c r="S15" s="4"/>
      <c r="T15" s="5">
        <v>1998</v>
      </c>
      <c r="U15" s="5">
        <v>1999</v>
      </c>
      <c r="V15" s="5">
        <v>2000</v>
      </c>
      <c r="W15" s="5">
        <v>2001</v>
      </c>
      <c r="X15" s="5">
        <v>2002</v>
      </c>
      <c r="Y15" s="5">
        <v>2003</v>
      </c>
      <c r="Z15" s="5">
        <v>2004</v>
      </c>
      <c r="AA15" s="5">
        <v>2005</v>
      </c>
      <c r="AB15" s="5">
        <v>2006</v>
      </c>
      <c r="AC15" s="5">
        <v>2007</v>
      </c>
      <c r="AD15" s="5">
        <v>2008</v>
      </c>
      <c r="AE15" s="5">
        <v>2009</v>
      </c>
      <c r="AF15" s="5">
        <v>2010</v>
      </c>
      <c r="AG15" s="5">
        <v>2011</v>
      </c>
      <c r="AH15" s="5">
        <v>2012</v>
      </c>
      <c r="AI15" s="5">
        <v>2013</v>
      </c>
      <c r="AJ15" s="5">
        <v>2014</v>
      </c>
      <c r="AK15" s="5">
        <v>2015</v>
      </c>
      <c r="AL15" s="5">
        <v>2016</v>
      </c>
      <c r="AM15" s="8"/>
      <c r="AN15" s="9">
        <f>AL16-V16</f>
        <v>9.8849732147367766E-2</v>
      </c>
    </row>
    <row r="16" spans="1:40">
      <c r="S16" s="21" t="s">
        <v>46</v>
      </c>
      <c r="T16" s="8">
        <v>8.8258656473137104E-2</v>
      </c>
      <c r="U16" s="8">
        <v>9.0172612395464369E-2</v>
      </c>
      <c r="V16" s="8">
        <v>8.8081047841256213E-2</v>
      </c>
      <c r="W16" s="8">
        <v>9.8158645035826012E-2</v>
      </c>
      <c r="X16" s="8">
        <v>0.10724360615450863</v>
      </c>
      <c r="Y16" s="8">
        <v>0.10642053731495631</v>
      </c>
      <c r="Z16" s="8">
        <v>0.12517924617949955</v>
      </c>
      <c r="AA16" s="8">
        <v>0.13411315829009088</v>
      </c>
      <c r="AB16" s="8">
        <v>0.12577462510349952</v>
      </c>
      <c r="AC16" s="8">
        <v>0.13513748015510818</v>
      </c>
      <c r="AD16" s="8">
        <v>0.14092593541595722</v>
      </c>
      <c r="AE16" s="8">
        <v>0.17796651058116919</v>
      </c>
      <c r="AF16" s="8">
        <v>0.16285237193894569</v>
      </c>
      <c r="AG16" s="8">
        <v>0.17828783823832556</v>
      </c>
      <c r="AH16" s="8">
        <v>0.15321624770488998</v>
      </c>
      <c r="AI16" s="8">
        <v>0.17111512120738012</v>
      </c>
      <c r="AJ16" s="8">
        <v>0.1870647075877882</v>
      </c>
      <c r="AK16" s="8">
        <v>0.18497459491656176</v>
      </c>
      <c r="AL16" s="8">
        <v>0.18693077998862398</v>
      </c>
      <c r="AM16" s="8"/>
      <c r="AN16" s="9">
        <f>AL17-V17</f>
        <v>4.181114718885616E-2</v>
      </c>
    </row>
    <row r="17" spans="19:40">
      <c r="S17" s="21" t="s">
        <v>653</v>
      </c>
      <c r="T17" s="8">
        <v>7.7331028923322026E-2</v>
      </c>
      <c r="U17" s="8">
        <v>7.5315515978030476E-2</v>
      </c>
      <c r="V17" s="8">
        <v>7.6624458476932708E-2</v>
      </c>
      <c r="W17" s="8">
        <v>8.1953286523442997E-2</v>
      </c>
      <c r="X17" s="8">
        <v>8.4694739397192811E-2</v>
      </c>
      <c r="Y17" s="8">
        <v>8.4251211688834579E-2</v>
      </c>
      <c r="Z17" s="8">
        <v>9.3173155548699163E-2</v>
      </c>
      <c r="AA17" s="8">
        <v>0.10108297350014064</v>
      </c>
      <c r="AB17" s="8">
        <v>9.0528015864105513E-2</v>
      </c>
      <c r="AC17" s="8">
        <v>0.1030984442494234</v>
      </c>
      <c r="AD17" s="8">
        <v>0.10145618613862949</v>
      </c>
      <c r="AE17" s="8">
        <v>0.12806067194255707</v>
      </c>
      <c r="AF17" s="8">
        <v>0.1035737226706144</v>
      </c>
      <c r="AG17" s="8">
        <v>0.11977308274884796</v>
      </c>
      <c r="AH17" s="8">
        <v>0.10036805881937119</v>
      </c>
      <c r="AI17" s="8">
        <v>0.11212090128616253</v>
      </c>
      <c r="AJ17" s="8">
        <v>0.12419799695021644</v>
      </c>
      <c r="AK17" s="8">
        <v>0.11944548940181111</v>
      </c>
      <c r="AL17" s="8">
        <v>0.11843560566578887</v>
      </c>
      <c r="AN17" s="9">
        <f>AL18-V18</f>
        <v>5.6203514217807116E-2</v>
      </c>
    </row>
    <row r="18" spans="19:40">
      <c r="S18" s="18" t="s">
        <v>654</v>
      </c>
      <c r="T18" s="8">
        <v>0.35268583829898803</v>
      </c>
      <c r="U18" s="8">
        <v>0.39662670527053762</v>
      </c>
      <c r="V18" s="8">
        <v>0.38146608986799985</v>
      </c>
      <c r="W18" s="8">
        <v>0.41626564867051224</v>
      </c>
      <c r="X18" s="8">
        <v>0.39052763994530831</v>
      </c>
      <c r="Y18" s="8">
        <v>0.34729898501104917</v>
      </c>
      <c r="Z18" s="8">
        <v>0.37598309047436623</v>
      </c>
      <c r="AA18" s="8">
        <v>0.38610106835676383</v>
      </c>
      <c r="AB18" s="8">
        <v>0.37767911988600239</v>
      </c>
      <c r="AC18" s="8">
        <v>0.33190570457120788</v>
      </c>
      <c r="AD18" s="8">
        <v>0.37205518144442423</v>
      </c>
      <c r="AE18" s="8">
        <v>0.45895038539392086</v>
      </c>
      <c r="AF18" s="8">
        <v>0.45231511388262302</v>
      </c>
      <c r="AG18" s="8">
        <v>0.42384216563985011</v>
      </c>
      <c r="AH18" s="8">
        <v>0.38248480807524898</v>
      </c>
      <c r="AI18" s="8">
        <v>0.41673841023430058</v>
      </c>
      <c r="AJ18" s="8">
        <v>0.43646003714097475</v>
      </c>
      <c r="AK18" s="8">
        <v>0.44187983590279029</v>
      </c>
      <c r="AL18" s="8">
        <v>0.43766960408580696</v>
      </c>
    </row>
    <row r="44" spans="2:2">
      <c r="B44" s="2" t="s">
        <v>658</v>
      </c>
    </row>
    <row r="79" spans="1:2">
      <c r="A79" s="2" t="s">
        <v>655</v>
      </c>
    </row>
    <row r="80" spans="1:2">
      <c r="B80" s="2" t="s">
        <v>663</v>
      </c>
    </row>
    <row r="81" spans="19:32">
      <c r="S81" t="s">
        <v>15</v>
      </c>
    </row>
    <row r="84" spans="19:32">
      <c r="S84" s="4"/>
      <c r="T84" s="5">
        <v>2004</v>
      </c>
      <c r="U84" s="5">
        <v>2005</v>
      </c>
      <c r="V84" s="5">
        <v>2006</v>
      </c>
      <c r="W84" s="5">
        <v>2007</v>
      </c>
      <c r="X84" s="5">
        <v>2008</v>
      </c>
      <c r="Y84" s="5">
        <v>2009</v>
      </c>
      <c r="Z84" s="5">
        <v>2010</v>
      </c>
      <c r="AA84" s="5">
        <v>2011</v>
      </c>
      <c r="AB84" s="5">
        <v>2012</v>
      </c>
      <c r="AC84" s="5">
        <v>2013</v>
      </c>
      <c r="AD84" s="5">
        <v>2014</v>
      </c>
      <c r="AE84" s="5">
        <v>2015</v>
      </c>
      <c r="AF84" s="5">
        <v>2016</v>
      </c>
    </row>
    <row r="85" spans="19:32">
      <c r="S85" s="21" t="s">
        <v>660</v>
      </c>
      <c r="T85" s="8">
        <v>1.2174679431790689E-2</v>
      </c>
      <c r="U85" s="8">
        <v>1.3096006640228719E-2</v>
      </c>
      <c r="V85" s="8">
        <v>1.1972094281236825E-2</v>
      </c>
      <c r="W85" s="8">
        <v>1.3733273577053588E-2</v>
      </c>
      <c r="X85" s="8">
        <v>1.2870746747692634E-2</v>
      </c>
      <c r="Y85" s="8">
        <v>1.4186252584497237E-2</v>
      </c>
      <c r="Z85" s="8">
        <v>1.2778517376681614E-2</v>
      </c>
      <c r="AA85" s="8">
        <v>1.2771655165310536E-2</v>
      </c>
      <c r="AB85" s="8">
        <v>9.9040544722995977E-3</v>
      </c>
      <c r="AC85" s="8">
        <v>4.5419487531065212E-3</v>
      </c>
      <c r="AD85" s="8">
        <v>2.9354812129202372E-3</v>
      </c>
      <c r="AE85" s="8">
        <v>2.1851981041098138E-3</v>
      </c>
      <c r="AF85" s="8">
        <v>0</v>
      </c>
    </row>
    <row r="86" spans="19:32">
      <c r="S86" s="21" t="s">
        <v>661</v>
      </c>
      <c r="T86" s="8">
        <v>7.9096533370200117E-2</v>
      </c>
      <c r="U86" s="8">
        <v>6.9101976138774071E-2</v>
      </c>
      <c r="V86" s="8">
        <v>6.3893595526175531E-2</v>
      </c>
      <c r="W86" s="8">
        <v>2.9723413790895704E-2</v>
      </c>
      <c r="X86" s="8">
        <v>5.4171180931744311E-3</v>
      </c>
      <c r="Y86" s="8">
        <v>9.9582260854888388E-3</v>
      </c>
      <c r="Z86" s="8">
        <v>8.2504204035874443E-3</v>
      </c>
      <c r="AA86" s="8">
        <v>8.3615015121864429E-3</v>
      </c>
      <c r="AB86" s="8">
        <v>6.359760785135931E-3</v>
      </c>
      <c r="AC86" s="8">
        <v>1.7032307824149457E-2</v>
      </c>
      <c r="AD86" s="8">
        <v>2.7057926829268289E-2</v>
      </c>
      <c r="AE86" s="8">
        <v>2.6868703449124894E-2</v>
      </c>
      <c r="AF86" s="8">
        <v>5.7537878787878791E-2</v>
      </c>
    </row>
    <row r="87" spans="19:32">
      <c r="S87" s="21" t="s">
        <v>662</v>
      </c>
      <c r="T87" s="8">
        <v>6.2247260913144163E-2</v>
      </c>
      <c r="U87" s="8">
        <v>5.5637067903045956E-2</v>
      </c>
      <c r="V87" s="8">
        <v>5.067258509732795E-2</v>
      </c>
      <c r="W87" s="8">
        <v>1.5189832895831999E-2</v>
      </c>
      <c r="X87" s="8">
        <v>5.7755439519709354E-3</v>
      </c>
      <c r="Y87" s="8">
        <v>1.3215747499894509E-2</v>
      </c>
      <c r="Z87" s="8">
        <v>9.2050868834080719E-3</v>
      </c>
      <c r="AA87" s="8">
        <v>1.1030065824586372E-2</v>
      </c>
      <c r="AB87" s="8">
        <v>7.3980890765866954E-3</v>
      </c>
      <c r="AC87" s="8">
        <v>2.1188619418973348E-2</v>
      </c>
      <c r="AD87" s="8">
        <v>2.9777109426499672E-2</v>
      </c>
      <c r="AE87" s="8">
        <v>2.8540944251800478E-2</v>
      </c>
      <c r="AF87" s="8">
        <v>5.7537878787878791E-2</v>
      </c>
    </row>
    <row r="107" spans="1:19">
      <c r="A107" s="2" t="s">
        <v>667</v>
      </c>
    </row>
    <row r="108" spans="1:19">
      <c r="B108" s="2" t="s">
        <v>669</v>
      </c>
    </row>
    <row r="109" spans="1:19">
      <c r="S109" s="2" t="s">
        <v>15</v>
      </c>
    </row>
    <row r="112" spans="1:19">
      <c r="S112" s="2" t="s">
        <v>356</v>
      </c>
    </row>
    <row r="113" spans="19:39">
      <c r="S113" s="2" t="s">
        <v>111</v>
      </c>
      <c r="AM113" s="6" t="s">
        <v>16</v>
      </c>
    </row>
    <row r="114" spans="19:39">
      <c r="S114" s="4"/>
      <c r="T114" s="5">
        <v>1998</v>
      </c>
      <c r="U114" s="5">
        <v>1999</v>
      </c>
      <c r="V114" s="5">
        <v>2000</v>
      </c>
      <c r="W114" s="5">
        <v>2001</v>
      </c>
      <c r="X114" s="5">
        <v>2002</v>
      </c>
      <c r="Y114" s="5">
        <v>2003</v>
      </c>
      <c r="Z114" s="5">
        <v>2004</v>
      </c>
      <c r="AA114" s="5">
        <v>2005</v>
      </c>
      <c r="AB114" s="5">
        <v>2006</v>
      </c>
      <c r="AC114" s="5">
        <v>2007</v>
      </c>
      <c r="AD114" s="5">
        <v>2008</v>
      </c>
      <c r="AE114" s="5">
        <v>2009</v>
      </c>
      <c r="AF114" s="5">
        <v>2010</v>
      </c>
      <c r="AG114" s="5">
        <v>2011</v>
      </c>
      <c r="AH114" s="5">
        <v>2012</v>
      </c>
      <c r="AI114" s="5">
        <v>2013</v>
      </c>
      <c r="AJ114" s="5">
        <v>2014</v>
      </c>
      <c r="AK114" s="5">
        <v>2015</v>
      </c>
      <c r="AM114" s="6" t="s">
        <v>536</v>
      </c>
    </row>
    <row r="115" spans="19:39">
      <c r="S115" s="21" t="s">
        <v>664</v>
      </c>
      <c r="T115" s="98">
        <v>-1.031444310667945E-2</v>
      </c>
      <c r="U115" s="98">
        <v>7.5738900181066382E-2</v>
      </c>
      <c r="V115" s="98">
        <v>0.1104359230247387</v>
      </c>
      <c r="W115" s="98">
        <v>9.1972363574282789E-2</v>
      </c>
      <c r="X115" s="98">
        <v>0.18737174767009113</v>
      </c>
      <c r="Y115" s="98">
        <v>0.13678406653931652</v>
      </c>
      <c r="Z115" s="98">
        <v>0.16557733198030977</v>
      </c>
      <c r="AA115" s="98">
        <v>0.21633573415122748</v>
      </c>
      <c r="AB115" s="98">
        <v>0.23860529594899504</v>
      </c>
      <c r="AC115" s="98">
        <v>0.18742902505235981</v>
      </c>
      <c r="AD115" s="98">
        <v>0.20408911021092152</v>
      </c>
      <c r="AE115" s="98">
        <v>0.30003157860232371</v>
      </c>
      <c r="AF115" s="98">
        <v>0.32125320964796983</v>
      </c>
      <c r="AG115" s="98">
        <v>0.30580367012513809</v>
      </c>
      <c r="AH115" s="98">
        <v>0.3665765305812767</v>
      </c>
      <c r="AI115" s="98">
        <v>0.40433072108997326</v>
      </c>
      <c r="AJ115" s="98">
        <v>0.39198409390840344</v>
      </c>
      <c r="AK115" s="98">
        <v>0.41491987232661204</v>
      </c>
      <c r="AM115" s="175">
        <f>AK115-V115</f>
        <v>0.30448394930187334</v>
      </c>
    </row>
    <row r="116" spans="19:39">
      <c r="S116" s="21" t="s">
        <v>665</v>
      </c>
      <c r="T116" s="98">
        <v>1.3517570864039548E-2</v>
      </c>
      <c r="U116" s="98">
        <v>5.475887663599651E-2</v>
      </c>
      <c r="V116" s="98">
        <v>5.9457416323025938E-2</v>
      </c>
      <c r="W116" s="98">
        <v>9.1676849704536365E-2</v>
      </c>
      <c r="X116" s="98">
        <v>0.14215197863665674</v>
      </c>
      <c r="Y116" s="98">
        <v>0.12301255865601933</v>
      </c>
      <c r="Z116" s="98">
        <v>0.15391831160437072</v>
      </c>
      <c r="AA116" s="98">
        <v>0.16202837796323083</v>
      </c>
      <c r="AB116" s="98">
        <v>0.15824746087442421</v>
      </c>
      <c r="AC116" s="98">
        <v>0.16083469449042342</v>
      </c>
      <c r="AD116" s="98">
        <v>0.17602181835994296</v>
      </c>
      <c r="AE116" s="98">
        <v>0.19555924895739513</v>
      </c>
      <c r="AF116" s="98">
        <v>0.2036750792715977</v>
      </c>
      <c r="AG116" s="98">
        <v>0.22040277365481137</v>
      </c>
      <c r="AH116" s="98">
        <v>0.23962678995601039</v>
      </c>
      <c r="AI116" s="98">
        <v>0.21572455760531078</v>
      </c>
      <c r="AJ116" s="98">
        <v>0.25894124763189952</v>
      </c>
      <c r="AK116" s="98">
        <v>0.257550070866846</v>
      </c>
      <c r="AM116" s="175">
        <f t="shared" ref="AM116:AM117" si="0">AK116-V116</f>
        <v>0.19809265454382008</v>
      </c>
    </row>
    <row r="117" spans="19:39">
      <c r="S117" s="21" t="s">
        <v>666</v>
      </c>
      <c r="T117" s="98">
        <v>3.7065397845203574E-2</v>
      </c>
      <c r="U117" s="98">
        <v>8.914627930675012E-2</v>
      </c>
      <c r="V117" s="98">
        <v>7.9247346242288796E-2</v>
      </c>
      <c r="W117" s="98">
        <v>7.1202639961703285E-2</v>
      </c>
      <c r="X117" s="98">
        <v>0.15285248871442636</v>
      </c>
      <c r="Y117" s="98">
        <v>0.13293195405716762</v>
      </c>
      <c r="Z117" s="98">
        <v>0.14561715208963588</v>
      </c>
      <c r="AA117" s="98">
        <v>0.13552285931636188</v>
      </c>
      <c r="AB117" s="98">
        <v>0.1409016145104236</v>
      </c>
      <c r="AC117" s="98">
        <v>0.12195737870887546</v>
      </c>
      <c r="AD117" s="98">
        <v>0.15888113201269594</v>
      </c>
      <c r="AE117" s="98">
        <v>0.21293952877993599</v>
      </c>
      <c r="AF117" s="98">
        <v>0.18687880681758923</v>
      </c>
      <c r="AG117" s="98">
        <v>0.21235813686938715</v>
      </c>
      <c r="AH117" s="98">
        <v>0.22577486582956513</v>
      </c>
      <c r="AI117" s="98">
        <v>0.16716374474496498</v>
      </c>
      <c r="AJ117" s="98">
        <v>0.19113580676255471</v>
      </c>
      <c r="AK117" s="98">
        <v>0.19390773767287939</v>
      </c>
      <c r="AM117" s="175">
        <f t="shared" si="0"/>
        <v>0.11466039143059059</v>
      </c>
    </row>
    <row r="139" spans="2:2">
      <c r="B139" t="s">
        <v>668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8</vt:i4>
      </vt:variant>
    </vt:vector>
  </HeadingPairs>
  <TitlesOfParts>
    <vt:vector size="8" baseType="lpstr">
      <vt:lpstr>Innehåll</vt:lpstr>
      <vt:lpstr>1. Figurer till huvudtext</vt:lpstr>
      <vt:lpstr>2. Tabeller till bilaga</vt:lpstr>
      <vt:lpstr>3. Figurer till bilaga</vt:lpstr>
      <vt:lpstr>4. Extra fig &amp; tab 1</vt:lpstr>
      <vt:lpstr>5. Extra fig &amp; tab 2</vt:lpstr>
      <vt:lpstr>6. Extra fig &amp; tab 3</vt:lpstr>
      <vt:lpstr>7. Extra fig &amp; tab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Auer</dc:creator>
  <cp:lastModifiedBy>Jan Falkebäck</cp:lastModifiedBy>
  <dcterms:created xsi:type="dcterms:W3CDTF">2018-03-09T09:09:38Z</dcterms:created>
  <dcterms:modified xsi:type="dcterms:W3CDTF">2018-03-21T07:16:37Z</dcterms:modified>
</cp:coreProperties>
</file>