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ralin\Documents\Webbuppddateringar 2022\"/>
    </mc:Choice>
  </mc:AlternateContent>
  <xr:revisionPtr revIDLastSave="0" documentId="13_ncr:1_{646E282F-47D3-4C91-9060-4EAE1E51B2EC}" xr6:coauthVersionLast="47" xr6:coauthVersionMax="47" xr10:uidLastSave="{00000000-0000-0000-0000-000000000000}"/>
  <workbookProtection workbookAlgorithmName="SHA-512" workbookHashValue="LTjYyhWNSHIYYegQNwXrzgo0oWFgzvkxWT0xnYqHuQx6a5kNzgy/AzVq9/DDesdUIU9ys/5jU37c8rPY83N5xA==" workbookSaltValue="d+ysomXIYDAIy1eNE4Qn/w==" workbookSpinCount="100000" lockStructure="1"/>
  <bookViews>
    <workbookView xWindow="-120" yWindow="-120" windowWidth="29040" windowHeight="17640" firstSheet="1" activeTab="5" xr2:uid="{DC8C6D7B-C05E-4D89-B6EC-E40A5C977AB3}"/>
  </bookViews>
  <sheets>
    <sheet name="Sammanställning" sheetId="6" state="hidden" r:id="rId1"/>
    <sheet name="Yrkesvux" sheetId="2" r:id="rId2"/>
    <sheet name="Yrkesvux kombination" sheetId="3" r:id="rId3"/>
    <sheet name="Lärlingsvux" sheetId="1" r:id="rId4"/>
    <sheet name="Lärlingsvux kombination" sheetId="4" r:id="rId5"/>
    <sheet name="Yrkesförare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F38" i="1"/>
  <c r="D2" i="3"/>
  <c r="D12" i="3"/>
  <c r="D10" i="3"/>
  <c r="B11" i="6"/>
  <c r="B8" i="6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I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</calcChain>
</file>

<file path=xl/sharedStrings.xml><?xml version="1.0" encoding="utf-8"?>
<sst xmlns="http://schemas.openxmlformats.org/spreadsheetml/2006/main" count="275" uniqueCount="86">
  <si>
    <t>Huvudsökande</t>
  </si>
  <si>
    <t>Antal samverkande kommuner</t>
  </si>
  <si>
    <t>Sökta platser 
30 000 kr</t>
  </si>
  <si>
    <t>Sökta platser 
50 000 kr</t>
  </si>
  <si>
    <t>Sökta platser 
35 000 kr</t>
  </si>
  <si>
    <t>Sökta platser 
75 000 kr</t>
  </si>
  <si>
    <t>Sökt belopp</t>
  </si>
  <si>
    <t>Beviljat belopp</t>
  </si>
  <si>
    <t>Andel beviljat</t>
  </si>
  <si>
    <t>Sökta platser 110 000 kr</t>
  </si>
  <si>
    <t>Sökt belopp handledarutbildningar</t>
  </si>
  <si>
    <t>Sökt belopp arbetsplats</t>
  </si>
  <si>
    <t>Totalt sökt belopp</t>
  </si>
  <si>
    <t>BORLÄNGE KOMMUN</t>
  </si>
  <si>
    <t>BORÅS KOMMUN</t>
  </si>
  <si>
    <t>EKSJÖ KOMMUN</t>
  </si>
  <si>
    <t>ESKILSTUNA KOMMUN</t>
  </si>
  <si>
    <t>ESLÖVS KOMMUN</t>
  </si>
  <si>
    <t>FAGERSTA KOMMUN</t>
  </si>
  <si>
    <t>GISLAVEDS KOMMUN</t>
  </si>
  <si>
    <t>GÄVLE KOMMUN</t>
  </si>
  <si>
    <t>GÖTEBORGS KOMMUN</t>
  </si>
  <si>
    <t>HALMSTADS KOMMUN</t>
  </si>
  <si>
    <t>HANINGE KOMMUN</t>
  </si>
  <si>
    <t>HAPARANDA KOMMUN</t>
  </si>
  <si>
    <t>HELSINGBORGS KOMMUN</t>
  </si>
  <si>
    <t>HUDIKSVALLS KOMMUN</t>
  </si>
  <si>
    <t>Hälsinglands Utbildningsförbund</t>
  </si>
  <si>
    <t>JÄRFÄLLA KOMMUN</t>
  </si>
  <si>
    <t>JÖNKÖPINGS KOMMUN</t>
  </si>
  <si>
    <t>KALMAR KOMMUN</t>
  </si>
  <si>
    <t>KARLSHAMNS KOMMUN</t>
  </si>
  <si>
    <t>KARLSTADS KOMMUN</t>
  </si>
  <si>
    <t>KRISTIANSTADS KOMMUN</t>
  </si>
  <si>
    <t>KUNGSÖRS KOMMUN</t>
  </si>
  <si>
    <t>Kunskapsförbundet Väst</t>
  </si>
  <si>
    <t>LAPPLANDS KOMMUNALFÖRBUND</t>
  </si>
  <si>
    <t>LJUNGBY KOMMUN</t>
  </si>
  <si>
    <t>LULEÅ KOMMUN</t>
  </si>
  <si>
    <t>MOTALA KOMMUN</t>
  </si>
  <si>
    <t>MUNKEDALS KOMMUN</t>
  </si>
  <si>
    <t>NYKÖPINGS KOMMUN</t>
  </si>
  <si>
    <t>OSKARSHAMNS KOMMUN</t>
  </si>
  <si>
    <t>REGION GOTLAND</t>
  </si>
  <si>
    <t>SKÖVDE KOMMUN</t>
  </si>
  <si>
    <t>SOLLENTUNA KOMMUN</t>
  </si>
  <si>
    <t>STOCKHOLMS KOMMUN</t>
  </si>
  <si>
    <t>SUNDSVALLS KOMMUN</t>
  </si>
  <si>
    <t>SÖDERTÄLJE KOMMUN</t>
  </si>
  <si>
    <t>TÄBY KOMMUN</t>
  </si>
  <si>
    <t>UDDEVALLA KOMMUN</t>
  </si>
  <si>
    <t>UMEÅ KOMMUN</t>
  </si>
  <si>
    <t>UPPSALA KOMMUN</t>
  </si>
  <si>
    <t>VÄSTERVIKS KOMMUN</t>
  </si>
  <si>
    <t>VÄSTERÅS KOMMUN</t>
  </si>
  <si>
    <t>VÄXJÖ KOMMUN</t>
  </si>
  <si>
    <t>YSTAD KOMMUN</t>
  </si>
  <si>
    <t>ÖREBRO KOMMUN</t>
  </si>
  <si>
    <t>ÖRNSKÖLDSVIKS KOMMUN</t>
  </si>
  <si>
    <t>ÖSTERSUNDS KOMMUN</t>
  </si>
  <si>
    <t>Totalt</t>
  </si>
  <si>
    <t>UPPLANDS VÄSBY KOMMUN</t>
  </si>
  <si>
    <t>ALVESTA KOMMUN</t>
  </si>
  <si>
    <t>HULTSFREDS KOMMUN</t>
  </si>
  <si>
    <t>LIDINGÖ KOMMUN</t>
  </si>
  <si>
    <t>MJÖLBY KOMMUN</t>
  </si>
  <si>
    <t>NYNÄSHAMNS KOMMUN</t>
  </si>
  <si>
    <t>SJÖBO KOMMUN</t>
  </si>
  <si>
    <t>SUNDBYBERGS KOMMUN</t>
  </si>
  <si>
    <t>Sökta platser 
110 000 kr</t>
  </si>
  <si>
    <t>Sökta platser 
buss</t>
  </si>
  <si>
    <t>Sökta platser 
lastbil</t>
  </si>
  <si>
    <t>Sökta platser 
lastbil med släp</t>
  </si>
  <si>
    <t>HÄSSLEHOLMS KOMMUN</t>
  </si>
  <si>
    <t>NORRKÖPINGS KOMMUN</t>
  </si>
  <si>
    <t>TYRESÖ KOMMUN</t>
  </si>
  <si>
    <t>UPPLANDS-BRO KOMMUN</t>
  </si>
  <si>
    <t>SIGTUNA KOMMUN</t>
  </si>
  <si>
    <t>Yrkesvux</t>
  </si>
  <si>
    <t>Yrkesvux kombination</t>
  </si>
  <si>
    <t>Lärlingsvux</t>
  </si>
  <si>
    <t>Lärlingsvux kombination</t>
  </si>
  <si>
    <t>Yrkesförare</t>
  </si>
  <si>
    <t>Bidrag</t>
  </si>
  <si>
    <t>Anslag</t>
  </si>
  <si>
    <t>Kvar på anslaget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</si>
</sst>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4" borderId="0" xfId="0" applyFont="1" applyFill="1"/>
    <xf numFmtId="0" fontId="0" fillId="4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/>
    <xf numFmtId="0" fontId="4" fillId="4" borderId="1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164" fontId="4" fillId="4" borderId="1" xfId="1" applyNumberFormat="1" applyFont="1" applyFill="1" applyBorder="1"/>
    <xf numFmtId="164" fontId="4" fillId="4" borderId="8" xfId="1" applyNumberFormat="1" applyFont="1" applyFill="1" applyBorder="1"/>
    <xf numFmtId="1" fontId="4" fillId="4" borderId="1" xfId="0" applyNumberFormat="1" applyFont="1" applyFill="1" applyBorder="1"/>
    <xf numFmtId="1" fontId="4" fillId="4" borderId="8" xfId="0" applyNumberFormat="1" applyFont="1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164" fontId="5" fillId="4" borderId="1" xfId="1" applyNumberFormat="1" applyFont="1" applyFill="1" applyBorder="1"/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/>
    <xf numFmtId="164" fontId="4" fillId="10" borderId="1" xfId="1" applyNumberFormat="1" applyFont="1" applyFill="1" applyBorder="1"/>
    <xf numFmtId="9" fontId="4" fillId="4" borderId="6" xfId="2" applyFont="1" applyFill="1" applyBorder="1"/>
    <xf numFmtId="9" fontId="4" fillId="4" borderId="9" xfId="2" applyFont="1" applyFill="1" applyBorder="1"/>
    <xf numFmtId="9" fontId="5" fillId="4" borderId="1" xfId="2" applyFont="1" applyFill="1" applyBorder="1"/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9" fontId="4" fillId="4" borderId="1" xfId="2" applyFont="1" applyFill="1" applyBorder="1"/>
    <xf numFmtId="164" fontId="0" fillId="0" borderId="0" xfId="1" applyNumberFormat="1" applyFont="1"/>
    <xf numFmtId="0" fontId="6" fillId="0" borderId="0" xfId="0" applyFont="1"/>
    <xf numFmtId="164" fontId="6" fillId="0" borderId="0" xfId="0" applyNumberFormat="1" applyFont="1"/>
    <xf numFmtId="164" fontId="6" fillId="0" borderId="0" xfId="1" applyNumberFormat="1" applyFont="1"/>
  </cellXfs>
  <cellStyles count="3">
    <cellStyle name="Normal" xfId="0" builtinId="0" customBuiltin="1"/>
    <cellStyle name="Procent" xfId="2" builtinId="5"/>
    <cellStyle name="Valuta" xfId="1" builtinId="4"/>
  </cellStyles>
  <dxfs count="64"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>
          <bgColor theme="0"/>
        </patternFill>
      </fill>
      <border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theme="4" tint="0.79998168889431442"/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/>
        <right style="thin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370425-FD69-4588-A4C9-76CAC3561E18}" name="Tabell1" displayName="Tabell1" ref="A1:H48" totalsRowShown="0" headerRowDxfId="63" dataDxfId="61" headerRowBorderDxfId="62" tableBorderDxfId="60" totalsRowBorderDxfId="59">
  <autoFilter ref="A1:H48" xr:uid="{C5370425-FD69-4588-A4C9-76CAC3561E18}"/>
  <tableColumns count="8">
    <tableColumn id="1" xr3:uid="{862CE89D-E70B-4BD7-AE1A-D7F01D8C3634}" name="Huvudsökande" dataDxfId="58"/>
    <tableColumn id="2" xr3:uid="{3790EE06-4A07-4C80-9BFA-C3EED1F735BC}" name="Antal samverkande kommuner" dataDxfId="57"/>
    <tableColumn id="3" xr3:uid="{7DF2215B-797E-4A33-9B17-5FD63D49ED82}" name="Sökta platser _x000a_30 000 kr" dataDxfId="56"/>
    <tableColumn id="4" xr3:uid="{2DA1892C-4B96-4970-AE91-5CE4EE33A733}" name="Sökta platser _x000a_35 000 kr" dataDxfId="55"/>
    <tableColumn id="5" xr3:uid="{1EF523CB-E0F6-47D5-90B2-292D59881C0C}" name="Sökta platser _x000a_75 000 kr" dataDxfId="54"/>
    <tableColumn id="6" xr3:uid="{DC8A5F6C-8674-4C79-A206-0A94EC92CA39}" name="Sökt belopp" dataDxfId="53" dataCellStyle="Valuta"/>
    <tableColumn id="7" xr3:uid="{4E63E284-76A2-4CAE-BDCD-41B0E35ECB85}" name="Beviljat belopp" dataDxfId="52" dataCellStyle="Valuta"/>
    <tableColumn id="8" xr3:uid="{C71ED436-8F50-47AC-AABF-C05D12CC4C4D}" name="Andel beviljat" dataDxfId="51" dataCellStyle="Procent">
      <calculatedColumnFormula>Tabell1[[#This Row],[Beviljat belopp]]/Tabell1[[#This Row],[Sökt belopp]]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4D2634-A9FC-4298-83FE-2E995478F783}" name="Tabell13" displayName="Tabell13" ref="A1:G48" totalsRowShown="0" headerRowDxfId="50" dataDxfId="48" headerRowBorderDxfId="49" tableBorderDxfId="47" totalsRowBorderDxfId="46">
  <autoFilter ref="A1:G48" xr:uid="{414D2634-A9FC-4298-83FE-2E995478F783}"/>
  <tableColumns count="7">
    <tableColumn id="1" xr3:uid="{F15B02F9-2294-4A39-89E1-147A016D4733}" name="Huvudsökande" dataDxfId="45"/>
    <tableColumn id="2" xr3:uid="{50FD9884-E41E-493D-9D48-F9E0C666C1F6}" name="Antal samverkande kommuner" dataDxfId="44"/>
    <tableColumn id="3" xr3:uid="{F947DF51-9D0B-4CF7-9CD2-AE4CCA7D4E8E}" name="Sökta platser _x000a_30 000 kr" dataDxfId="43"/>
    <tableColumn id="5" xr3:uid="{9936EC10-FCFA-4CF2-A90F-39FA16ADDF82}" name="Sökta platser 110 000 kr" dataDxfId="42"/>
    <tableColumn id="6" xr3:uid="{AC380B96-1398-4219-B823-B79EF4EB7DC7}" name="Sökt belopp" dataDxfId="41" dataCellStyle="Valuta"/>
    <tableColumn id="7" xr3:uid="{FBF23FD3-B124-401A-B38A-25A542F87C85}" name="Beviljat belopp" dataDxfId="40" dataCellStyle="Valuta"/>
    <tableColumn id="8" xr3:uid="{319BD535-2686-4DF9-A9B1-B92801DEC357}" name="Andel beviljat" dataDxfId="39" dataCellStyle="Procent">
      <calculatedColumnFormula>Tabell13[[#This Row],[Beviljat belopp]]/Tabell13[[#This Row],[Sökt belopp]]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D80540-078C-476D-BC37-7A5F21AFB369}" name="Tabell3" displayName="Tabell3" ref="A1:I44" totalsRowShown="0" headerRowDxfId="38" dataDxfId="36" headerRowBorderDxfId="37" tableBorderDxfId="35" totalsRowBorderDxfId="34">
  <autoFilter ref="A1:I44" xr:uid="{AAD80540-078C-476D-BC37-7A5F21AFB369}"/>
  <tableColumns count="9">
    <tableColumn id="1" xr3:uid="{3F1342C5-3B52-44EA-BB29-09C1F26C07AE}" name="Huvudsökande" dataDxfId="33"/>
    <tableColumn id="2" xr3:uid="{CEE36156-E308-45E7-8446-96137773378F}" name="Antal samverkande kommuner" dataDxfId="32"/>
    <tableColumn id="3" xr3:uid="{AEE99F5B-F472-4996-99C4-D0F48DE05C7E}" name="Sökta platser _x000a_30 000 kr" dataDxfId="31"/>
    <tableColumn id="4" xr3:uid="{6D43C132-DD0F-40B8-9F1F-2F2D92DA730F}" name="Sökta platser _x000a_50 000 kr" dataDxfId="30"/>
    <tableColumn id="5" xr3:uid="{EE08A6D3-D36F-45F7-930B-1CDB60088EBC}" name="Sökt belopp handledarutbildningar" dataDxfId="29" dataCellStyle="Valuta"/>
    <tableColumn id="6" xr3:uid="{3784677C-08D1-4EF5-B842-0EE19979DC7F}" name="Sökt belopp arbetsplats" dataDxfId="28" dataCellStyle="Valuta"/>
    <tableColumn id="8" xr3:uid="{72FF3228-9AF5-4915-8967-1781C5F00673}" name="Totalt sökt belopp" dataDxfId="27" dataCellStyle="Valuta"/>
    <tableColumn id="9" xr3:uid="{BA54488F-7EEE-4951-8190-DE9D21E21941}" name="Beviljat belopp" dataDxfId="26" dataCellStyle="Valuta"/>
    <tableColumn id="10" xr3:uid="{F240D3CD-54C7-4364-96F9-710D50FCA1D0}" name="Andel beviljat" dataDxfId="25" dataCellStyle="Procent">
      <calculatedColumnFormula>Tabell3[[#This Row],[Beviljat belopp]]/Tabell3[[#This Row],[Totalt sökt belopp]]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4CE4F09-BD7B-4057-967C-48B501CB186F}" name="Tabell35" displayName="Tabell35" ref="A1:I39" totalsRowShown="0" headerRowDxfId="24" dataDxfId="22" headerRowBorderDxfId="23" tableBorderDxfId="21" totalsRowBorderDxfId="20">
  <autoFilter ref="A1:I39" xr:uid="{74CE4F09-BD7B-4057-967C-48B501CB186F}"/>
  <tableColumns count="9">
    <tableColumn id="1" xr3:uid="{AC50CFB6-EF4B-4FF3-A7DD-B9376809C9C1}" name="Huvudsökande" dataDxfId="19"/>
    <tableColumn id="2" xr3:uid="{F676402F-0B99-4691-A51D-47919FE6B054}" name="Antal samverkande kommuner" dataDxfId="18"/>
    <tableColumn id="3" xr3:uid="{18012172-4AD9-405A-A0F6-E9BD3E7CFA12}" name="Sökta platser _x000a_30 000 kr" dataDxfId="17"/>
    <tableColumn id="4" xr3:uid="{4EC55E83-6447-4E68-8841-673FC36D3C94}" name="Sökta platser _x000a_110 000 kr" dataDxfId="16"/>
    <tableColumn id="5" xr3:uid="{8AEBD8B1-6F34-4D2C-982F-469D6A58CA99}" name="Sökt belopp handledarutbildningar" dataDxfId="15"/>
    <tableColumn id="6" xr3:uid="{17D3704D-D010-4BFC-B575-10F0B9F539D7}" name="Sökt belopp arbetsplats" dataDxfId="14"/>
    <tableColumn id="8" xr3:uid="{04D31497-6E17-4EED-8F18-2AB176241CE0}" name="Totalt sökt belopp" dataDxfId="13"/>
    <tableColumn id="9" xr3:uid="{35B4D5CD-1476-42AD-A924-BB7D6A89CB60}" name="Beviljat belopp" dataDxfId="12" dataCellStyle="Valuta"/>
    <tableColumn id="10" xr3:uid="{8AFDACEE-8DCA-4A5E-AEAD-AD39B7F4ACC7}" name="Andel beviljat" dataDxfId="11" dataCellStyle="Procent">
      <calculatedColumnFormula>Tabell35[[#This Row],[Beviljat belopp]]/Tabell35[[#This Row],[Totalt sökt belopp]]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2B2354-FA97-4102-91F3-FCF5A68393CD}" name="Tabell5" displayName="Tabell5" ref="A1:H45" totalsRowShown="0" headerRowDxfId="10" dataDxfId="9" tableBorderDxfId="8">
  <autoFilter ref="A1:H45" xr:uid="{A32B2354-FA97-4102-91F3-FCF5A68393CD}"/>
  <sortState xmlns:xlrd2="http://schemas.microsoft.com/office/spreadsheetml/2017/richdata2" ref="A2:H45">
    <sortCondition ref="A2:A45"/>
  </sortState>
  <tableColumns count="8">
    <tableColumn id="1" xr3:uid="{E49E95F0-6A92-4CAE-BFE8-0F25F41FB89F}" name="Huvudsökande" dataDxfId="7"/>
    <tableColumn id="2" xr3:uid="{EFDEBC33-CCA1-46D9-BAC2-D052007393DF}" name="Antal samverkande kommuner" dataDxfId="6"/>
    <tableColumn id="3" xr3:uid="{7520C83C-D088-4E21-A172-EEC4A35C348C}" name="Sökta platser _x000a_buss" dataDxfId="5"/>
    <tableColumn id="4" xr3:uid="{A960A435-030C-48FE-B7CA-CB3378BB16CC}" name="Sökta platser _x000a_lastbil" dataDxfId="4"/>
    <tableColumn id="5" xr3:uid="{BD7750AB-F662-4B20-B689-5A0ECFD1517E}" name="Sökta platser _x000a_lastbil med släp" dataDxfId="3"/>
    <tableColumn id="6" xr3:uid="{BB36B132-27CA-480A-97E5-809F76E3A505}" name="Sökt belopp" dataDxfId="2"/>
    <tableColumn id="7" xr3:uid="{56148CB0-E370-41F8-AFD5-EB04E600926B}" name="Beviljat belopp" dataDxfId="1" dataCellStyle="Valuta"/>
    <tableColumn id="8" xr3:uid="{19F4BD48-4FFF-438C-BA4B-D85CDC104A19}" name="Andel beviljat" dataDxfId="0" dataCellStyle="Procent">
      <calculatedColumnFormula>Tabell5[[#This Row],[Beviljat belopp]]/Tabell5[[#This Row],[Sökt belopp]]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Word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955C3-263A-42DE-A9BB-C053BA2C6FDA}">
  <dimension ref="A2:B11"/>
  <sheetViews>
    <sheetView workbookViewId="0">
      <selection activeCell="C11" sqref="C11"/>
    </sheetView>
  </sheetViews>
  <sheetFormatPr defaultRowHeight="12.75" x14ac:dyDescent="0.2"/>
  <cols>
    <col min="1" max="1" width="21" bestFit="1" customWidth="1"/>
    <col min="2" max="2" width="22" customWidth="1"/>
    <col min="3" max="3" width="16.7109375" customWidth="1"/>
  </cols>
  <sheetData>
    <row r="2" spans="1:2" x14ac:dyDescent="0.2">
      <c r="A2" s="32" t="s">
        <v>83</v>
      </c>
      <c r="B2" s="32" t="s">
        <v>7</v>
      </c>
    </row>
    <row r="3" spans="1:2" x14ac:dyDescent="0.2">
      <c r="A3" t="s">
        <v>78</v>
      </c>
      <c r="B3" s="31">
        <v>2375275000</v>
      </c>
    </row>
    <row r="4" spans="1:2" x14ac:dyDescent="0.2">
      <c r="A4" t="s">
        <v>79</v>
      </c>
      <c r="B4" s="31">
        <v>1208270000</v>
      </c>
    </row>
    <row r="5" spans="1:2" x14ac:dyDescent="0.2">
      <c r="A5" t="s">
        <v>80</v>
      </c>
      <c r="B5" s="31">
        <v>510183658</v>
      </c>
    </row>
    <row r="6" spans="1:2" x14ac:dyDescent="0.2">
      <c r="A6" t="s">
        <v>81</v>
      </c>
      <c r="B6" s="31">
        <v>332288410</v>
      </c>
    </row>
    <row r="7" spans="1:2" x14ac:dyDescent="0.2">
      <c r="A7" t="s">
        <v>82</v>
      </c>
      <c r="B7" s="31">
        <v>322131000</v>
      </c>
    </row>
    <row r="8" spans="1:2" x14ac:dyDescent="0.2">
      <c r="A8" s="32" t="s">
        <v>60</v>
      </c>
      <c r="B8" s="33">
        <f>SUM(B3:B7)</f>
        <v>4748148068</v>
      </c>
    </row>
    <row r="10" spans="1:2" x14ac:dyDescent="0.2">
      <c r="A10" s="32" t="s">
        <v>84</v>
      </c>
      <c r="B10" s="34">
        <v>5193422000</v>
      </c>
    </row>
    <row r="11" spans="1:2" x14ac:dyDescent="0.2">
      <c r="A11" s="32" t="s">
        <v>85</v>
      </c>
      <c r="B11" s="34">
        <f>B10-B8</f>
        <v>445273932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6094E-D9E3-4457-92E1-CC0F49F5912A}">
  <dimension ref="A1:J52"/>
  <sheetViews>
    <sheetView workbookViewId="0">
      <selection activeCell="E2" sqref="E2"/>
    </sheetView>
  </sheetViews>
  <sheetFormatPr defaultColWidth="0" defaultRowHeight="12.75" zeroHeight="1" x14ac:dyDescent="0.2"/>
  <cols>
    <col min="1" max="1" width="33" bestFit="1" customWidth="1"/>
    <col min="2" max="2" width="20.85546875" customWidth="1"/>
    <col min="3" max="5" width="24" bestFit="1" customWidth="1"/>
    <col min="6" max="6" width="27.140625" bestFit="1" customWidth="1"/>
    <col min="7" max="7" width="19" bestFit="1" customWidth="1"/>
    <col min="8" max="8" width="17.140625" customWidth="1"/>
    <col min="9" max="10" width="9.140625" customWidth="1"/>
    <col min="11" max="16384" width="9.140625" hidden="1"/>
  </cols>
  <sheetData>
    <row r="1" spans="1:10" ht="37.5" customHeight="1" x14ac:dyDescent="0.2">
      <c r="A1" s="3" t="s">
        <v>0</v>
      </c>
      <c r="B1" s="4" t="s">
        <v>1</v>
      </c>
      <c r="C1" s="5" t="s">
        <v>2</v>
      </c>
      <c r="D1" s="5" t="s">
        <v>4</v>
      </c>
      <c r="E1" s="5" t="s">
        <v>5</v>
      </c>
      <c r="F1" s="5" t="s">
        <v>6</v>
      </c>
      <c r="G1" s="5" t="s">
        <v>7</v>
      </c>
      <c r="H1" s="6" t="s">
        <v>8</v>
      </c>
      <c r="I1" s="2"/>
      <c r="J1" s="2"/>
    </row>
    <row r="2" spans="1:10" ht="15" x14ac:dyDescent="0.25">
      <c r="A2" s="7" t="s">
        <v>13</v>
      </c>
      <c r="B2" s="8">
        <v>15</v>
      </c>
      <c r="C2" s="13">
        <v>1</v>
      </c>
      <c r="D2" s="8">
        <v>800</v>
      </c>
      <c r="E2" s="8">
        <v>422</v>
      </c>
      <c r="F2" s="11">
        <v>59680000</v>
      </c>
      <c r="G2" s="11">
        <v>59680000</v>
      </c>
      <c r="H2" s="23">
        <f>Tabell1[[#This Row],[Beviljat belopp]]/Tabell1[[#This Row],[Sökt belopp]]</f>
        <v>1</v>
      </c>
      <c r="I2" s="2"/>
      <c r="J2" s="2"/>
    </row>
    <row r="3" spans="1:10" ht="15" x14ac:dyDescent="0.25">
      <c r="A3" s="7" t="s">
        <v>14</v>
      </c>
      <c r="B3" s="8">
        <v>8</v>
      </c>
      <c r="C3" s="13">
        <v>100</v>
      </c>
      <c r="D3" s="8">
        <v>500</v>
      </c>
      <c r="E3" s="8">
        <v>500</v>
      </c>
      <c r="F3" s="11">
        <v>58000000</v>
      </c>
      <c r="G3" s="11">
        <v>58000000</v>
      </c>
      <c r="H3" s="23">
        <f>Tabell1[[#This Row],[Beviljat belopp]]/Tabell1[[#This Row],[Sökt belopp]]</f>
        <v>1</v>
      </c>
      <c r="I3" s="2"/>
      <c r="J3" s="2"/>
    </row>
    <row r="4" spans="1:10" ht="15" x14ac:dyDescent="0.25">
      <c r="A4" s="7" t="s">
        <v>15</v>
      </c>
      <c r="B4" s="8">
        <v>6</v>
      </c>
      <c r="C4" s="13">
        <v>30</v>
      </c>
      <c r="D4" s="8">
        <v>200</v>
      </c>
      <c r="E4" s="8">
        <v>200</v>
      </c>
      <c r="F4" s="11">
        <v>22900000</v>
      </c>
      <c r="G4" s="11">
        <v>22900000</v>
      </c>
      <c r="H4" s="23">
        <f>Tabell1[[#This Row],[Beviljat belopp]]/Tabell1[[#This Row],[Sökt belopp]]</f>
        <v>1</v>
      </c>
      <c r="I4" s="2"/>
      <c r="J4" s="2"/>
    </row>
    <row r="5" spans="1:10" ht="15" x14ac:dyDescent="0.25">
      <c r="A5" s="7" t="s">
        <v>16</v>
      </c>
      <c r="B5" s="8">
        <v>6</v>
      </c>
      <c r="C5" s="13">
        <v>107</v>
      </c>
      <c r="D5" s="8">
        <v>801</v>
      </c>
      <c r="E5" s="8">
        <v>359</v>
      </c>
      <c r="F5" s="11">
        <v>58170000</v>
      </c>
      <c r="G5" s="11">
        <v>58170000</v>
      </c>
      <c r="H5" s="23">
        <f>Tabell1[[#This Row],[Beviljat belopp]]/Tabell1[[#This Row],[Sökt belopp]]</f>
        <v>1</v>
      </c>
      <c r="I5" s="2"/>
      <c r="J5" s="2"/>
    </row>
    <row r="6" spans="1:10" ht="15" x14ac:dyDescent="0.25">
      <c r="A6" s="7" t="s">
        <v>17</v>
      </c>
      <c r="B6" s="8">
        <v>12</v>
      </c>
      <c r="C6" s="13">
        <v>99</v>
      </c>
      <c r="D6" s="8">
        <v>1187</v>
      </c>
      <c r="E6" s="8">
        <v>921</v>
      </c>
      <c r="F6" s="11">
        <v>113640000</v>
      </c>
      <c r="G6" s="11">
        <v>113640000</v>
      </c>
      <c r="H6" s="23">
        <f>Tabell1[[#This Row],[Beviljat belopp]]/Tabell1[[#This Row],[Sökt belopp]]</f>
        <v>1</v>
      </c>
      <c r="I6" s="2"/>
      <c r="J6" s="2"/>
    </row>
    <row r="7" spans="1:10" ht="15" x14ac:dyDescent="0.25">
      <c r="A7" s="7" t="s">
        <v>18</v>
      </c>
      <c r="B7" s="8">
        <v>3</v>
      </c>
      <c r="C7" s="13">
        <v>12</v>
      </c>
      <c r="D7" s="8">
        <v>50</v>
      </c>
      <c r="E7" s="8">
        <v>30</v>
      </c>
      <c r="F7" s="11">
        <v>4360000</v>
      </c>
      <c r="G7" s="11">
        <v>4360000</v>
      </c>
      <c r="H7" s="23">
        <f>Tabell1[[#This Row],[Beviljat belopp]]/Tabell1[[#This Row],[Sökt belopp]]</f>
        <v>1</v>
      </c>
      <c r="I7" s="2"/>
      <c r="J7" s="2"/>
    </row>
    <row r="8" spans="1:10" ht="15" x14ac:dyDescent="0.25">
      <c r="A8" s="7" t="s">
        <v>19</v>
      </c>
      <c r="B8" s="8">
        <v>4</v>
      </c>
      <c r="C8" s="13">
        <v>85</v>
      </c>
      <c r="D8" s="8">
        <v>142</v>
      </c>
      <c r="E8" s="8">
        <v>31</v>
      </c>
      <c r="F8" s="11">
        <v>9845000</v>
      </c>
      <c r="G8" s="11">
        <v>9845000</v>
      </c>
      <c r="H8" s="23">
        <f>Tabell1[[#This Row],[Beviljat belopp]]/Tabell1[[#This Row],[Sökt belopp]]</f>
        <v>1</v>
      </c>
      <c r="I8" s="2"/>
      <c r="J8" s="2"/>
    </row>
    <row r="9" spans="1:10" ht="15" x14ac:dyDescent="0.25">
      <c r="A9" s="7" t="s">
        <v>20</v>
      </c>
      <c r="B9" s="8">
        <v>5</v>
      </c>
      <c r="C9" s="13">
        <v>89</v>
      </c>
      <c r="D9" s="8">
        <v>415</v>
      </c>
      <c r="E9" s="8">
        <v>508</v>
      </c>
      <c r="F9" s="11">
        <v>55295000</v>
      </c>
      <c r="G9" s="11">
        <v>55295000</v>
      </c>
      <c r="H9" s="23">
        <f>Tabell1[[#This Row],[Beviljat belopp]]/Tabell1[[#This Row],[Sökt belopp]]</f>
        <v>1</v>
      </c>
      <c r="I9" s="2"/>
      <c r="J9" s="2"/>
    </row>
    <row r="10" spans="1:10" ht="15" x14ac:dyDescent="0.25">
      <c r="A10" s="7" t="s">
        <v>21</v>
      </c>
      <c r="B10" s="8">
        <v>13</v>
      </c>
      <c r="C10" s="13">
        <v>220</v>
      </c>
      <c r="D10" s="8">
        <v>1490</v>
      </c>
      <c r="E10" s="8">
        <v>1460</v>
      </c>
      <c r="F10" s="11">
        <v>168250000</v>
      </c>
      <c r="G10" s="11">
        <v>168250000</v>
      </c>
      <c r="H10" s="23">
        <f>Tabell1[[#This Row],[Beviljat belopp]]/Tabell1[[#This Row],[Sökt belopp]]</f>
        <v>1</v>
      </c>
      <c r="I10" s="2"/>
      <c r="J10" s="2"/>
    </row>
    <row r="11" spans="1:10" ht="15" x14ac:dyDescent="0.25">
      <c r="A11" s="7" t="s">
        <v>22</v>
      </c>
      <c r="B11" s="8">
        <v>5</v>
      </c>
      <c r="C11" s="13">
        <v>25</v>
      </c>
      <c r="D11" s="8">
        <v>817</v>
      </c>
      <c r="E11" s="8">
        <v>597</v>
      </c>
      <c r="F11" s="11">
        <v>74120000</v>
      </c>
      <c r="G11" s="11">
        <v>74120000</v>
      </c>
      <c r="H11" s="23">
        <f>Tabell1[[#This Row],[Beviljat belopp]]/Tabell1[[#This Row],[Sökt belopp]]</f>
        <v>1</v>
      </c>
      <c r="I11" s="2"/>
      <c r="J11" s="2"/>
    </row>
    <row r="12" spans="1:10" ht="15" x14ac:dyDescent="0.25">
      <c r="A12" s="7" t="s">
        <v>23</v>
      </c>
      <c r="B12" s="8">
        <v>3</v>
      </c>
      <c r="C12" s="13">
        <v>78</v>
      </c>
      <c r="D12" s="8">
        <v>659</v>
      </c>
      <c r="E12" s="8">
        <v>224</v>
      </c>
      <c r="F12" s="11">
        <v>42205000</v>
      </c>
      <c r="G12" s="11">
        <v>42205000</v>
      </c>
      <c r="H12" s="23">
        <f>Tabell1[[#This Row],[Beviljat belopp]]/Tabell1[[#This Row],[Sökt belopp]]</f>
        <v>1</v>
      </c>
      <c r="I12" s="2"/>
      <c r="J12" s="2"/>
    </row>
    <row r="13" spans="1:10" ht="15" x14ac:dyDescent="0.25">
      <c r="A13" s="7" t="s">
        <v>24</v>
      </c>
      <c r="B13" s="8">
        <v>3</v>
      </c>
      <c r="C13" s="13">
        <v>10</v>
      </c>
      <c r="D13" s="8">
        <v>70</v>
      </c>
      <c r="E13" s="8">
        <v>34</v>
      </c>
      <c r="F13" s="11">
        <v>5300000</v>
      </c>
      <c r="G13" s="11">
        <v>5300000</v>
      </c>
      <c r="H13" s="23">
        <f>Tabell1[[#This Row],[Beviljat belopp]]/Tabell1[[#This Row],[Sökt belopp]]</f>
        <v>1</v>
      </c>
      <c r="I13" s="2"/>
      <c r="J13" s="2"/>
    </row>
    <row r="14" spans="1:10" ht="15" x14ac:dyDescent="0.25">
      <c r="A14" s="7" t="s">
        <v>25</v>
      </c>
      <c r="B14" s="8">
        <v>11</v>
      </c>
      <c r="C14" s="13">
        <v>4</v>
      </c>
      <c r="D14" s="8">
        <v>459</v>
      </c>
      <c r="E14" s="8">
        <v>1075</v>
      </c>
      <c r="F14" s="11">
        <v>96810000</v>
      </c>
      <c r="G14" s="11">
        <v>96810000</v>
      </c>
      <c r="H14" s="23">
        <f>Tabell1[[#This Row],[Beviljat belopp]]/Tabell1[[#This Row],[Sökt belopp]]</f>
        <v>1</v>
      </c>
      <c r="I14" s="2"/>
      <c r="J14" s="2"/>
    </row>
    <row r="15" spans="1:10" ht="15" x14ac:dyDescent="0.25">
      <c r="A15" s="7" t="s">
        <v>26</v>
      </c>
      <c r="B15" s="8">
        <v>3</v>
      </c>
      <c r="C15" s="13">
        <v>68</v>
      </c>
      <c r="D15" s="8">
        <v>184</v>
      </c>
      <c r="E15" s="8">
        <v>132</v>
      </c>
      <c r="F15" s="11">
        <v>18380000</v>
      </c>
      <c r="G15" s="11">
        <v>18380000</v>
      </c>
      <c r="H15" s="23">
        <f>Tabell1[[#This Row],[Beviljat belopp]]/Tabell1[[#This Row],[Sökt belopp]]</f>
        <v>1</v>
      </c>
      <c r="I15" s="2"/>
      <c r="J15" s="2"/>
    </row>
    <row r="16" spans="1:10" ht="15" x14ac:dyDescent="0.25">
      <c r="A16" s="7" t="s">
        <v>27</v>
      </c>
      <c r="B16" s="8">
        <v>3</v>
      </c>
      <c r="C16" s="13">
        <v>1</v>
      </c>
      <c r="D16" s="8">
        <v>127</v>
      </c>
      <c r="E16" s="8">
        <v>100</v>
      </c>
      <c r="F16" s="11">
        <v>11975000</v>
      </c>
      <c r="G16" s="11">
        <v>11975000</v>
      </c>
      <c r="H16" s="23">
        <f>Tabell1[[#This Row],[Beviljat belopp]]/Tabell1[[#This Row],[Sökt belopp]]</f>
        <v>1</v>
      </c>
      <c r="I16" s="2"/>
      <c r="J16" s="2"/>
    </row>
    <row r="17" spans="1:10" ht="15" x14ac:dyDescent="0.25">
      <c r="A17" s="7" t="s">
        <v>28</v>
      </c>
      <c r="B17" s="8">
        <v>5</v>
      </c>
      <c r="C17" s="13">
        <v>148</v>
      </c>
      <c r="D17" s="8">
        <v>1480</v>
      </c>
      <c r="E17" s="8">
        <v>580</v>
      </c>
      <c r="F17" s="11">
        <v>99740000</v>
      </c>
      <c r="G17" s="11">
        <v>99740000</v>
      </c>
      <c r="H17" s="23">
        <f>Tabell1[[#This Row],[Beviljat belopp]]/Tabell1[[#This Row],[Sökt belopp]]</f>
        <v>1</v>
      </c>
      <c r="I17" s="2"/>
      <c r="J17" s="2"/>
    </row>
    <row r="18" spans="1:10" ht="15" x14ac:dyDescent="0.25">
      <c r="A18" s="7" t="s">
        <v>29</v>
      </c>
      <c r="B18" s="8">
        <v>3</v>
      </c>
      <c r="C18" s="13">
        <v>12</v>
      </c>
      <c r="D18" s="8">
        <v>450</v>
      </c>
      <c r="E18" s="8">
        <v>180</v>
      </c>
      <c r="F18" s="11">
        <v>29610000</v>
      </c>
      <c r="G18" s="11">
        <v>29610000</v>
      </c>
      <c r="H18" s="23">
        <f>Tabell1[[#This Row],[Beviljat belopp]]/Tabell1[[#This Row],[Sökt belopp]]</f>
        <v>1</v>
      </c>
      <c r="I18" s="2"/>
      <c r="J18" s="2"/>
    </row>
    <row r="19" spans="1:10" ht="15" x14ac:dyDescent="0.25">
      <c r="A19" s="7" t="s">
        <v>30</v>
      </c>
      <c r="B19" s="8">
        <v>6</v>
      </c>
      <c r="C19" s="13">
        <v>16</v>
      </c>
      <c r="D19" s="8">
        <v>310</v>
      </c>
      <c r="E19" s="8">
        <v>169</v>
      </c>
      <c r="F19" s="11">
        <v>24005000</v>
      </c>
      <c r="G19" s="11">
        <v>24005000</v>
      </c>
      <c r="H19" s="23">
        <f>Tabell1[[#This Row],[Beviljat belopp]]/Tabell1[[#This Row],[Sökt belopp]]</f>
        <v>1</v>
      </c>
      <c r="I19" s="2"/>
      <c r="J19" s="2"/>
    </row>
    <row r="20" spans="1:10" ht="15" x14ac:dyDescent="0.25">
      <c r="A20" s="7" t="s">
        <v>31</v>
      </c>
      <c r="B20" s="8">
        <v>7</v>
      </c>
      <c r="C20" s="13">
        <v>400</v>
      </c>
      <c r="D20" s="8">
        <v>800</v>
      </c>
      <c r="E20" s="8">
        <v>300</v>
      </c>
      <c r="F20" s="11">
        <v>62500000</v>
      </c>
      <c r="G20" s="11">
        <v>62500000</v>
      </c>
      <c r="H20" s="23">
        <f>Tabell1[[#This Row],[Beviljat belopp]]/Tabell1[[#This Row],[Sökt belopp]]</f>
        <v>1</v>
      </c>
      <c r="I20" s="2"/>
      <c r="J20" s="2"/>
    </row>
    <row r="21" spans="1:10" ht="15" x14ac:dyDescent="0.25">
      <c r="A21" s="7" t="s">
        <v>32</v>
      </c>
      <c r="B21" s="8">
        <v>16</v>
      </c>
      <c r="C21" s="13">
        <v>267</v>
      </c>
      <c r="D21" s="8">
        <v>592</v>
      </c>
      <c r="E21" s="8">
        <v>307</v>
      </c>
      <c r="F21" s="11">
        <v>51755000</v>
      </c>
      <c r="G21" s="11">
        <v>51755000</v>
      </c>
      <c r="H21" s="23">
        <f>Tabell1[[#This Row],[Beviljat belopp]]/Tabell1[[#This Row],[Sökt belopp]]</f>
        <v>1</v>
      </c>
      <c r="I21" s="2"/>
      <c r="J21" s="2"/>
    </row>
    <row r="22" spans="1:10" ht="15" x14ac:dyDescent="0.25">
      <c r="A22" s="7" t="s">
        <v>33</v>
      </c>
      <c r="B22" s="8">
        <v>4</v>
      </c>
      <c r="C22" s="13">
        <v>18</v>
      </c>
      <c r="D22" s="8">
        <v>235</v>
      </c>
      <c r="E22" s="8">
        <v>225</v>
      </c>
      <c r="F22" s="11">
        <v>25640000</v>
      </c>
      <c r="G22" s="11">
        <v>25640000</v>
      </c>
      <c r="H22" s="23">
        <f>Tabell1[[#This Row],[Beviljat belopp]]/Tabell1[[#This Row],[Sökt belopp]]</f>
        <v>1</v>
      </c>
      <c r="I22" s="2"/>
      <c r="J22" s="2"/>
    </row>
    <row r="23" spans="1:10" ht="15" x14ac:dyDescent="0.25">
      <c r="A23" s="7" t="s">
        <v>34</v>
      </c>
      <c r="B23" s="8">
        <v>3</v>
      </c>
      <c r="C23" s="13">
        <v>30</v>
      </c>
      <c r="D23" s="8">
        <v>155</v>
      </c>
      <c r="E23" s="8">
        <v>35</v>
      </c>
      <c r="F23" s="11">
        <v>8950000</v>
      </c>
      <c r="G23" s="11">
        <v>8950000</v>
      </c>
      <c r="H23" s="23">
        <f>Tabell1[[#This Row],[Beviljat belopp]]/Tabell1[[#This Row],[Sökt belopp]]</f>
        <v>1</v>
      </c>
      <c r="I23" s="2"/>
      <c r="J23" s="2"/>
    </row>
    <row r="24" spans="1:10" ht="15" x14ac:dyDescent="0.25">
      <c r="A24" s="7" t="s">
        <v>35</v>
      </c>
      <c r="B24" s="8">
        <v>6</v>
      </c>
      <c r="C24" s="13">
        <v>47</v>
      </c>
      <c r="D24" s="8">
        <v>389</v>
      </c>
      <c r="E24" s="8">
        <v>236</v>
      </c>
      <c r="F24" s="11">
        <v>32725000</v>
      </c>
      <c r="G24" s="11">
        <v>32725000</v>
      </c>
      <c r="H24" s="23">
        <f>Tabell1[[#This Row],[Beviljat belopp]]/Tabell1[[#This Row],[Sökt belopp]]</f>
        <v>1</v>
      </c>
      <c r="I24" s="2"/>
      <c r="J24" s="2"/>
    </row>
    <row r="25" spans="1:10" ht="15" x14ac:dyDescent="0.25">
      <c r="A25" s="7" t="s">
        <v>36</v>
      </c>
      <c r="B25" s="8">
        <v>4</v>
      </c>
      <c r="C25" s="13">
        <v>9</v>
      </c>
      <c r="D25" s="8">
        <v>85</v>
      </c>
      <c r="E25" s="8">
        <v>25</v>
      </c>
      <c r="F25" s="11">
        <v>5120000</v>
      </c>
      <c r="G25" s="11">
        <v>5120000</v>
      </c>
      <c r="H25" s="23">
        <f>Tabell1[[#This Row],[Beviljat belopp]]/Tabell1[[#This Row],[Sökt belopp]]</f>
        <v>1</v>
      </c>
      <c r="I25" s="2"/>
      <c r="J25" s="2"/>
    </row>
    <row r="26" spans="1:10" ht="15" x14ac:dyDescent="0.25">
      <c r="A26" s="7" t="s">
        <v>37</v>
      </c>
      <c r="B26" s="8">
        <v>3</v>
      </c>
      <c r="C26" s="13">
        <v>0</v>
      </c>
      <c r="D26" s="8">
        <v>74</v>
      </c>
      <c r="E26" s="8">
        <v>65</v>
      </c>
      <c r="F26" s="11">
        <v>7465000</v>
      </c>
      <c r="G26" s="11">
        <v>7465000</v>
      </c>
      <c r="H26" s="23">
        <f>Tabell1[[#This Row],[Beviljat belopp]]/Tabell1[[#This Row],[Sökt belopp]]</f>
        <v>1</v>
      </c>
      <c r="I26" s="2"/>
      <c r="J26" s="2"/>
    </row>
    <row r="27" spans="1:10" ht="15" x14ac:dyDescent="0.25">
      <c r="A27" s="7" t="s">
        <v>38</v>
      </c>
      <c r="B27" s="8">
        <v>7</v>
      </c>
      <c r="C27" s="13">
        <v>60</v>
      </c>
      <c r="D27" s="8">
        <v>180</v>
      </c>
      <c r="E27" s="8">
        <v>650</v>
      </c>
      <c r="F27" s="11">
        <v>56850000</v>
      </c>
      <c r="G27" s="11">
        <v>56850000</v>
      </c>
      <c r="H27" s="23">
        <f>Tabell1[[#This Row],[Beviljat belopp]]/Tabell1[[#This Row],[Sökt belopp]]</f>
        <v>1</v>
      </c>
      <c r="I27" s="2"/>
      <c r="J27" s="2"/>
    </row>
    <row r="28" spans="1:10" ht="15" x14ac:dyDescent="0.25">
      <c r="A28" s="7" t="s">
        <v>39</v>
      </c>
      <c r="B28" s="8">
        <v>13</v>
      </c>
      <c r="C28" s="13">
        <v>200</v>
      </c>
      <c r="D28" s="8">
        <v>550</v>
      </c>
      <c r="E28" s="8">
        <v>900</v>
      </c>
      <c r="F28" s="11">
        <v>92750000</v>
      </c>
      <c r="G28" s="11">
        <v>92750000</v>
      </c>
      <c r="H28" s="23">
        <f>Tabell1[[#This Row],[Beviljat belopp]]/Tabell1[[#This Row],[Sökt belopp]]</f>
        <v>1</v>
      </c>
      <c r="I28" s="2"/>
      <c r="J28" s="2"/>
    </row>
    <row r="29" spans="1:10" ht="15" x14ac:dyDescent="0.25">
      <c r="A29" s="7" t="s">
        <v>40</v>
      </c>
      <c r="B29" s="8">
        <v>5</v>
      </c>
      <c r="C29" s="13">
        <v>70</v>
      </c>
      <c r="D29" s="8">
        <v>350</v>
      </c>
      <c r="E29" s="8">
        <v>220</v>
      </c>
      <c r="F29" s="11">
        <v>30850000</v>
      </c>
      <c r="G29" s="11">
        <v>30850000</v>
      </c>
      <c r="H29" s="23">
        <f>Tabell1[[#This Row],[Beviljat belopp]]/Tabell1[[#This Row],[Sökt belopp]]</f>
        <v>1</v>
      </c>
      <c r="I29" s="2"/>
      <c r="J29" s="2"/>
    </row>
    <row r="30" spans="1:10" ht="15" x14ac:dyDescent="0.25">
      <c r="A30" s="7" t="s">
        <v>41</v>
      </c>
      <c r="B30" s="8">
        <v>3</v>
      </c>
      <c r="C30" s="13">
        <v>30</v>
      </c>
      <c r="D30" s="8">
        <v>180</v>
      </c>
      <c r="E30" s="8">
        <v>145</v>
      </c>
      <c r="F30" s="11">
        <v>18075000</v>
      </c>
      <c r="G30" s="11">
        <v>18075000</v>
      </c>
      <c r="H30" s="23">
        <f>Tabell1[[#This Row],[Beviljat belopp]]/Tabell1[[#This Row],[Sökt belopp]]</f>
        <v>1</v>
      </c>
      <c r="I30" s="2"/>
      <c r="J30" s="2"/>
    </row>
    <row r="31" spans="1:10" ht="15" x14ac:dyDescent="0.25">
      <c r="A31" s="7" t="s">
        <v>42</v>
      </c>
      <c r="B31" s="8">
        <v>3</v>
      </c>
      <c r="C31" s="13">
        <v>19</v>
      </c>
      <c r="D31" s="8">
        <v>81.3</v>
      </c>
      <c r="E31" s="8">
        <v>20.2</v>
      </c>
      <c r="F31" s="11">
        <v>4930500</v>
      </c>
      <c r="G31" s="11">
        <v>4930500</v>
      </c>
      <c r="H31" s="23">
        <f>Tabell1[[#This Row],[Beviljat belopp]]/Tabell1[[#This Row],[Sökt belopp]]</f>
        <v>1</v>
      </c>
      <c r="I31" s="2"/>
      <c r="J31" s="2"/>
    </row>
    <row r="32" spans="1:10" ht="15" x14ac:dyDescent="0.25">
      <c r="A32" s="7" t="s">
        <v>43</v>
      </c>
      <c r="B32" s="8">
        <v>1</v>
      </c>
      <c r="C32" s="13">
        <v>50</v>
      </c>
      <c r="D32" s="8">
        <v>800</v>
      </c>
      <c r="E32" s="8">
        <v>250</v>
      </c>
      <c r="F32" s="11">
        <v>48250000</v>
      </c>
      <c r="G32" s="11">
        <v>48250000</v>
      </c>
      <c r="H32" s="23">
        <f>Tabell1[[#This Row],[Beviljat belopp]]/Tabell1[[#This Row],[Sökt belopp]]</f>
        <v>1</v>
      </c>
      <c r="I32" s="2"/>
      <c r="J32" s="2"/>
    </row>
    <row r="33" spans="1:10" ht="15" x14ac:dyDescent="0.25">
      <c r="A33" s="7" t="s">
        <v>44</v>
      </c>
      <c r="B33" s="8">
        <v>15</v>
      </c>
      <c r="C33" s="13">
        <v>170</v>
      </c>
      <c r="D33" s="8">
        <v>1300</v>
      </c>
      <c r="E33" s="8">
        <v>900</v>
      </c>
      <c r="F33" s="11">
        <v>118100000</v>
      </c>
      <c r="G33" s="11">
        <v>118100000</v>
      </c>
      <c r="H33" s="23">
        <f>Tabell1[[#This Row],[Beviljat belopp]]/Tabell1[[#This Row],[Sökt belopp]]</f>
        <v>1</v>
      </c>
      <c r="I33" s="2"/>
      <c r="J33" s="2"/>
    </row>
    <row r="34" spans="1:10" ht="15" x14ac:dyDescent="0.25">
      <c r="A34" s="7" t="s">
        <v>45</v>
      </c>
      <c r="B34" s="8">
        <v>5</v>
      </c>
      <c r="C34" s="13">
        <v>100</v>
      </c>
      <c r="D34" s="8">
        <v>940</v>
      </c>
      <c r="E34" s="8">
        <v>355</v>
      </c>
      <c r="F34" s="11">
        <v>62525000</v>
      </c>
      <c r="G34" s="11">
        <v>62525000</v>
      </c>
      <c r="H34" s="23">
        <f>Tabell1[[#This Row],[Beviljat belopp]]/Tabell1[[#This Row],[Sökt belopp]]</f>
        <v>1</v>
      </c>
      <c r="I34" s="2"/>
      <c r="J34" s="2"/>
    </row>
    <row r="35" spans="1:10" ht="15" x14ac:dyDescent="0.25">
      <c r="A35" s="7" t="s">
        <v>46</v>
      </c>
      <c r="B35" s="8">
        <v>3</v>
      </c>
      <c r="C35" s="13">
        <v>92</v>
      </c>
      <c r="D35" s="8">
        <v>1777</v>
      </c>
      <c r="E35" s="8">
        <v>1076</v>
      </c>
      <c r="F35" s="11">
        <v>145655000</v>
      </c>
      <c r="G35" s="11">
        <v>145655000</v>
      </c>
      <c r="H35" s="23">
        <f>Tabell1[[#This Row],[Beviljat belopp]]/Tabell1[[#This Row],[Sökt belopp]]</f>
        <v>1</v>
      </c>
      <c r="I35" s="2"/>
      <c r="J35" s="2"/>
    </row>
    <row r="36" spans="1:10" ht="15" x14ac:dyDescent="0.25">
      <c r="A36" s="7" t="s">
        <v>47</v>
      </c>
      <c r="B36" s="8">
        <v>3</v>
      </c>
      <c r="C36" s="13">
        <v>5</v>
      </c>
      <c r="D36" s="8">
        <v>238</v>
      </c>
      <c r="E36" s="8">
        <v>229</v>
      </c>
      <c r="F36" s="11">
        <v>25655000</v>
      </c>
      <c r="G36" s="11">
        <v>25655000</v>
      </c>
      <c r="H36" s="23">
        <f>Tabell1[[#This Row],[Beviljat belopp]]/Tabell1[[#This Row],[Sökt belopp]]</f>
        <v>1</v>
      </c>
      <c r="I36" s="2"/>
      <c r="J36" s="2"/>
    </row>
    <row r="37" spans="1:10" ht="15" x14ac:dyDescent="0.25">
      <c r="A37" s="7" t="s">
        <v>48</v>
      </c>
      <c r="B37" s="8">
        <v>5</v>
      </c>
      <c r="C37" s="13">
        <v>70</v>
      </c>
      <c r="D37" s="8">
        <v>1312</v>
      </c>
      <c r="E37" s="8">
        <v>420</v>
      </c>
      <c r="F37" s="11">
        <v>79520000</v>
      </c>
      <c r="G37" s="11">
        <v>79520000</v>
      </c>
      <c r="H37" s="23">
        <f>Tabell1[[#This Row],[Beviljat belopp]]/Tabell1[[#This Row],[Sökt belopp]]</f>
        <v>1</v>
      </c>
      <c r="I37" s="2"/>
      <c r="J37" s="2"/>
    </row>
    <row r="38" spans="1:10" ht="15" x14ac:dyDescent="0.25">
      <c r="A38" s="7" t="s">
        <v>49</v>
      </c>
      <c r="B38" s="8">
        <v>5</v>
      </c>
      <c r="C38" s="13">
        <v>15</v>
      </c>
      <c r="D38" s="8">
        <v>290</v>
      </c>
      <c r="E38" s="8">
        <v>110</v>
      </c>
      <c r="F38" s="11">
        <v>18850000</v>
      </c>
      <c r="G38" s="11">
        <v>18850000</v>
      </c>
      <c r="H38" s="23">
        <f>Tabell1[[#This Row],[Beviljat belopp]]/Tabell1[[#This Row],[Sökt belopp]]</f>
        <v>1</v>
      </c>
      <c r="I38" s="2"/>
      <c r="J38" s="2"/>
    </row>
    <row r="39" spans="1:10" ht="15" x14ac:dyDescent="0.25">
      <c r="A39" s="7" t="s">
        <v>50</v>
      </c>
      <c r="B39" s="8">
        <v>3</v>
      </c>
      <c r="C39" s="13">
        <v>5</v>
      </c>
      <c r="D39" s="8">
        <v>170</v>
      </c>
      <c r="E39" s="8">
        <v>78</v>
      </c>
      <c r="F39" s="11">
        <v>11950000</v>
      </c>
      <c r="G39" s="11">
        <v>11950000</v>
      </c>
      <c r="H39" s="23">
        <f>Tabell1[[#This Row],[Beviljat belopp]]/Tabell1[[#This Row],[Sökt belopp]]</f>
        <v>1</v>
      </c>
      <c r="I39" s="2"/>
      <c r="J39" s="2"/>
    </row>
    <row r="40" spans="1:10" ht="15" x14ac:dyDescent="0.25">
      <c r="A40" s="7" t="s">
        <v>51</v>
      </c>
      <c r="B40" s="8">
        <v>15</v>
      </c>
      <c r="C40" s="13">
        <v>304</v>
      </c>
      <c r="D40" s="8">
        <v>640</v>
      </c>
      <c r="E40" s="8">
        <v>1200</v>
      </c>
      <c r="F40" s="11">
        <v>121520000</v>
      </c>
      <c r="G40" s="11">
        <v>121520000</v>
      </c>
      <c r="H40" s="23">
        <f>Tabell1[[#This Row],[Beviljat belopp]]/Tabell1[[#This Row],[Sökt belopp]]</f>
        <v>1</v>
      </c>
      <c r="I40" s="2"/>
      <c r="J40" s="2"/>
    </row>
    <row r="41" spans="1:10" ht="15" x14ac:dyDescent="0.25">
      <c r="A41" s="7" t="s">
        <v>52</v>
      </c>
      <c r="B41" s="8">
        <v>7</v>
      </c>
      <c r="C41" s="13">
        <v>199</v>
      </c>
      <c r="D41" s="8">
        <v>1053</v>
      </c>
      <c r="E41" s="8">
        <v>1139</v>
      </c>
      <c r="F41" s="11">
        <v>128250000</v>
      </c>
      <c r="G41" s="11">
        <v>128250000</v>
      </c>
      <c r="H41" s="23">
        <f>Tabell1[[#This Row],[Beviljat belopp]]/Tabell1[[#This Row],[Sökt belopp]]</f>
        <v>1</v>
      </c>
      <c r="I41" s="2"/>
      <c r="J41" s="2"/>
    </row>
    <row r="42" spans="1:10" ht="15" x14ac:dyDescent="0.25">
      <c r="A42" s="7" t="s">
        <v>53</v>
      </c>
      <c r="B42" s="8">
        <v>3</v>
      </c>
      <c r="C42" s="13">
        <v>8</v>
      </c>
      <c r="D42" s="8">
        <v>165</v>
      </c>
      <c r="E42" s="8">
        <v>49</v>
      </c>
      <c r="F42" s="11">
        <v>9690000</v>
      </c>
      <c r="G42" s="11">
        <v>9690000</v>
      </c>
      <c r="H42" s="23">
        <f>Tabell1[[#This Row],[Beviljat belopp]]/Tabell1[[#This Row],[Sökt belopp]]</f>
        <v>1</v>
      </c>
      <c r="I42" s="2"/>
      <c r="J42" s="2"/>
    </row>
    <row r="43" spans="1:10" ht="15" x14ac:dyDescent="0.25">
      <c r="A43" s="7" t="s">
        <v>54</v>
      </c>
      <c r="B43" s="8">
        <v>4</v>
      </c>
      <c r="C43" s="13">
        <v>350</v>
      </c>
      <c r="D43" s="8">
        <v>895</v>
      </c>
      <c r="E43" s="8">
        <v>514</v>
      </c>
      <c r="F43" s="11">
        <v>80375000</v>
      </c>
      <c r="G43" s="11">
        <v>80375000</v>
      </c>
      <c r="H43" s="23">
        <f>Tabell1[[#This Row],[Beviljat belopp]]/Tabell1[[#This Row],[Sökt belopp]]</f>
        <v>1</v>
      </c>
      <c r="I43" s="2"/>
      <c r="J43" s="2"/>
    </row>
    <row r="44" spans="1:10" ht="15" x14ac:dyDescent="0.25">
      <c r="A44" s="7" t="s">
        <v>55</v>
      </c>
      <c r="B44" s="8">
        <v>4</v>
      </c>
      <c r="C44" s="13">
        <v>34</v>
      </c>
      <c r="D44" s="8">
        <v>345</v>
      </c>
      <c r="E44" s="8">
        <v>420</v>
      </c>
      <c r="F44" s="11">
        <v>44595000</v>
      </c>
      <c r="G44" s="11">
        <v>44595000</v>
      </c>
      <c r="H44" s="23">
        <f>Tabell1[[#This Row],[Beviljat belopp]]/Tabell1[[#This Row],[Sökt belopp]]</f>
        <v>1</v>
      </c>
      <c r="I44" s="2"/>
      <c r="J44" s="2"/>
    </row>
    <row r="45" spans="1:10" ht="15" x14ac:dyDescent="0.25">
      <c r="A45" s="7" t="s">
        <v>56</v>
      </c>
      <c r="B45" s="8">
        <v>5</v>
      </c>
      <c r="C45" s="13">
        <v>14</v>
      </c>
      <c r="D45" s="8">
        <v>420</v>
      </c>
      <c r="E45" s="8">
        <v>105</v>
      </c>
      <c r="F45" s="11">
        <v>22995000</v>
      </c>
      <c r="G45" s="11">
        <v>22995000</v>
      </c>
      <c r="H45" s="23">
        <f>Tabell1[[#This Row],[Beviljat belopp]]/Tabell1[[#This Row],[Sökt belopp]]</f>
        <v>1</v>
      </c>
      <c r="I45" s="2"/>
      <c r="J45" s="2"/>
    </row>
    <row r="46" spans="1:10" ht="15" x14ac:dyDescent="0.25">
      <c r="A46" s="7" t="s">
        <v>57</v>
      </c>
      <c r="B46" s="8">
        <v>12</v>
      </c>
      <c r="C46" s="13">
        <v>25</v>
      </c>
      <c r="D46" s="8">
        <v>151</v>
      </c>
      <c r="E46" s="8">
        <v>667</v>
      </c>
      <c r="F46" s="11">
        <v>56060000</v>
      </c>
      <c r="G46" s="11">
        <v>56060000</v>
      </c>
      <c r="H46" s="23">
        <f>Tabell1[[#This Row],[Beviljat belopp]]/Tabell1[[#This Row],[Sökt belopp]]</f>
        <v>1</v>
      </c>
      <c r="I46" s="2"/>
      <c r="J46" s="2"/>
    </row>
    <row r="47" spans="1:10" ht="15" x14ac:dyDescent="0.25">
      <c r="A47" s="7" t="s">
        <v>58</v>
      </c>
      <c r="B47" s="8">
        <v>4</v>
      </c>
      <c r="C47" s="13">
        <v>65</v>
      </c>
      <c r="D47" s="8">
        <v>291</v>
      </c>
      <c r="E47" s="8">
        <v>129</v>
      </c>
      <c r="F47" s="11">
        <v>21810000</v>
      </c>
      <c r="G47" s="11">
        <v>21810000</v>
      </c>
      <c r="H47" s="23">
        <f>Tabell1[[#This Row],[Beviljat belopp]]/Tabell1[[#This Row],[Sökt belopp]]</f>
        <v>1</v>
      </c>
      <c r="I47" s="2"/>
      <c r="J47" s="2"/>
    </row>
    <row r="48" spans="1:10" ht="15" x14ac:dyDescent="0.25">
      <c r="A48" s="9" t="s">
        <v>59</v>
      </c>
      <c r="B48" s="10">
        <v>8</v>
      </c>
      <c r="C48" s="14">
        <v>54</v>
      </c>
      <c r="D48" s="10">
        <v>275</v>
      </c>
      <c r="E48" s="10">
        <v>289</v>
      </c>
      <c r="F48" s="12">
        <v>32920000</v>
      </c>
      <c r="G48" s="12">
        <v>32920000</v>
      </c>
      <c r="H48" s="24">
        <f>Tabell1[[#This Row],[Beviljat belopp]]/Tabell1[[#This Row],[Sökt belopp]]</f>
        <v>1</v>
      </c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" x14ac:dyDescent="0.25">
      <c r="A50" s="17" t="s">
        <v>60</v>
      </c>
      <c r="B50" s="17">
        <v>290</v>
      </c>
      <c r="C50" s="17">
        <v>38015</v>
      </c>
      <c r="D50" s="17">
        <v>24874.3</v>
      </c>
      <c r="E50" s="17">
        <v>18580.2</v>
      </c>
      <c r="F50" s="18">
        <v>2378615500</v>
      </c>
      <c r="G50" s="18">
        <v>2378615500</v>
      </c>
      <c r="H50" s="25">
        <v>1</v>
      </c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A2B1-04F3-452A-90B7-83397D894BFC}">
  <dimension ref="A1:I52"/>
  <sheetViews>
    <sheetView topLeftCell="A26" workbookViewId="0">
      <selection activeCell="E50" sqref="E50"/>
    </sheetView>
  </sheetViews>
  <sheetFormatPr defaultColWidth="0" defaultRowHeight="12.75" zeroHeight="1" x14ac:dyDescent="0.2"/>
  <cols>
    <col min="1" max="1" width="32" bestFit="1" customWidth="1"/>
    <col min="2" max="2" width="22.7109375" customWidth="1"/>
    <col min="3" max="3" width="19.5703125" customWidth="1"/>
    <col min="4" max="4" width="15.140625" customWidth="1"/>
    <col min="5" max="5" width="17.28515625" customWidth="1"/>
    <col min="6" max="6" width="18.85546875" customWidth="1"/>
    <col min="7" max="7" width="17.5703125" customWidth="1"/>
    <col min="8" max="9" width="9.140625" customWidth="1"/>
    <col min="10" max="16384" width="9.140625" hidden="1"/>
  </cols>
  <sheetData>
    <row r="1" spans="1:9" ht="33" customHeight="1" x14ac:dyDescent="0.2">
      <c r="A1" s="3" t="s">
        <v>0</v>
      </c>
      <c r="B1" s="4" t="s">
        <v>1</v>
      </c>
      <c r="C1" s="15" t="s">
        <v>2</v>
      </c>
      <c r="D1" s="15" t="s">
        <v>9</v>
      </c>
      <c r="E1" s="15" t="s">
        <v>6</v>
      </c>
      <c r="F1" s="15" t="s">
        <v>7</v>
      </c>
      <c r="G1" s="16" t="s">
        <v>8</v>
      </c>
    </row>
    <row r="2" spans="1:9" ht="15" x14ac:dyDescent="0.25">
      <c r="A2" s="7" t="s">
        <v>13</v>
      </c>
      <c r="B2" s="8">
        <v>15</v>
      </c>
      <c r="C2" s="8">
        <v>67</v>
      </c>
      <c r="D2" s="8">
        <f>317+52</f>
        <v>369</v>
      </c>
      <c r="E2" s="11">
        <v>42600000</v>
      </c>
      <c r="F2" s="11">
        <v>42600000</v>
      </c>
      <c r="G2" s="23">
        <f>Tabell13[[#This Row],[Beviljat belopp]]/Tabell13[[#This Row],[Sökt belopp]]</f>
        <v>1</v>
      </c>
      <c r="H2" s="2"/>
      <c r="I2" s="2"/>
    </row>
    <row r="3" spans="1:9" ht="15" x14ac:dyDescent="0.25">
      <c r="A3" s="7" t="s">
        <v>14</v>
      </c>
      <c r="B3" s="8">
        <v>8</v>
      </c>
      <c r="C3" s="8">
        <v>50</v>
      </c>
      <c r="D3" s="8">
        <v>180</v>
      </c>
      <c r="E3" s="11">
        <v>21300000</v>
      </c>
      <c r="F3" s="11">
        <v>21300000</v>
      </c>
      <c r="G3" s="23">
        <f>Tabell13[[#This Row],[Beviljat belopp]]/Tabell13[[#This Row],[Sökt belopp]]</f>
        <v>1</v>
      </c>
      <c r="H3" s="2"/>
      <c r="I3" s="2"/>
    </row>
    <row r="4" spans="1:9" ht="15" x14ac:dyDescent="0.25">
      <c r="A4" s="7" t="s">
        <v>15</v>
      </c>
      <c r="B4" s="8">
        <v>6</v>
      </c>
      <c r="C4" s="8">
        <v>90</v>
      </c>
      <c r="D4" s="8">
        <v>150</v>
      </c>
      <c r="E4" s="11">
        <v>19200000</v>
      </c>
      <c r="F4" s="11">
        <v>19200000</v>
      </c>
      <c r="G4" s="23">
        <f>Tabell13[[#This Row],[Beviljat belopp]]/Tabell13[[#This Row],[Sökt belopp]]</f>
        <v>1</v>
      </c>
      <c r="H4" s="2"/>
      <c r="I4" s="2"/>
    </row>
    <row r="5" spans="1:9" ht="15" x14ac:dyDescent="0.25">
      <c r="A5" s="7" t="s">
        <v>16</v>
      </c>
      <c r="B5" s="8">
        <v>6</v>
      </c>
      <c r="C5" s="8">
        <v>30</v>
      </c>
      <c r="D5" s="8">
        <v>136</v>
      </c>
      <c r="E5" s="11">
        <v>15860000</v>
      </c>
      <c r="F5" s="11">
        <v>15860000</v>
      </c>
      <c r="G5" s="23">
        <f>Tabell13[[#This Row],[Beviljat belopp]]/Tabell13[[#This Row],[Sökt belopp]]</f>
        <v>1</v>
      </c>
      <c r="H5" s="2"/>
      <c r="I5" s="2"/>
    </row>
    <row r="6" spans="1:9" ht="15" x14ac:dyDescent="0.25">
      <c r="A6" s="7" t="s">
        <v>17</v>
      </c>
      <c r="B6" s="8">
        <v>12</v>
      </c>
      <c r="C6" s="8">
        <v>18</v>
      </c>
      <c r="D6" s="8">
        <v>411</v>
      </c>
      <c r="E6" s="11">
        <v>45750000</v>
      </c>
      <c r="F6" s="11">
        <v>45750000</v>
      </c>
      <c r="G6" s="23">
        <f>Tabell13[[#This Row],[Beviljat belopp]]/Tabell13[[#This Row],[Sökt belopp]]</f>
        <v>1</v>
      </c>
      <c r="H6" s="2"/>
      <c r="I6" s="2"/>
    </row>
    <row r="7" spans="1:9" ht="15" x14ac:dyDescent="0.25">
      <c r="A7" s="7" t="s">
        <v>18</v>
      </c>
      <c r="B7" s="8">
        <v>3</v>
      </c>
      <c r="C7" s="8">
        <v>10</v>
      </c>
      <c r="D7" s="8">
        <v>50</v>
      </c>
      <c r="E7" s="11">
        <v>5800000</v>
      </c>
      <c r="F7" s="11">
        <v>5800000</v>
      </c>
      <c r="G7" s="23">
        <f>Tabell13[[#This Row],[Beviljat belopp]]/Tabell13[[#This Row],[Sökt belopp]]</f>
        <v>1</v>
      </c>
      <c r="H7" s="2"/>
      <c r="I7" s="2"/>
    </row>
    <row r="8" spans="1:9" ht="15" x14ac:dyDescent="0.25">
      <c r="A8" s="7" t="s">
        <v>19</v>
      </c>
      <c r="B8" s="8">
        <v>4</v>
      </c>
      <c r="C8" s="8">
        <v>68</v>
      </c>
      <c r="D8" s="8">
        <v>57</v>
      </c>
      <c r="E8" s="11">
        <v>8310000</v>
      </c>
      <c r="F8" s="11">
        <v>8310000</v>
      </c>
      <c r="G8" s="23">
        <f>Tabell13[[#This Row],[Beviljat belopp]]/Tabell13[[#This Row],[Sökt belopp]]</f>
        <v>1</v>
      </c>
      <c r="H8" s="2"/>
      <c r="I8" s="2"/>
    </row>
    <row r="9" spans="1:9" ht="15" x14ac:dyDescent="0.25">
      <c r="A9" s="7" t="s">
        <v>20</v>
      </c>
      <c r="B9" s="8">
        <v>5</v>
      </c>
      <c r="C9" s="8">
        <v>65</v>
      </c>
      <c r="D9" s="8">
        <v>318</v>
      </c>
      <c r="E9" s="11">
        <v>36930000</v>
      </c>
      <c r="F9" s="11">
        <v>36930000</v>
      </c>
      <c r="G9" s="23">
        <f>Tabell13[[#This Row],[Beviljat belopp]]/Tabell13[[#This Row],[Sökt belopp]]</f>
        <v>1</v>
      </c>
      <c r="H9" s="2"/>
      <c r="I9" s="2"/>
    </row>
    <row r="10" spans="1:9" ht="15" x14ac:dyDescent="0.25">
      <c r="A10" s="7" t="s">
        <v>21</v>
      </c>
      <c r="B10" s="8">
        <v>13</v>
      </c>
      <c r="C10" s="8">
        <v>285</v>
      </c>
      <c r="D10" s="8">
        <f>690+125</f>
        <v>815</v>
      </c>
      <c r="E10" s="11">
        <v>98200000</v>
      </c>
      <c r="F10" s="11">
        <v>98200000</v>
      </c>
      <c r="G10" s="23">
        <f>Tabell13[[#This Row],[Beviljat belopp]]/Tabell13[[#This Row],[Sökt belopp]]</f>
        <v>1</v>
      </c>
      <c r="H10" s="2"/>
      <c r="I10" s="2"/>
    </row>
    <row r="11" spans="1:9" ht="15" x14ac:dyDescent="0.25">
      <c r="A11" s="7" t="s">
        <v>22</v>
      </c>
      <c r="B11" s="8">
        <v>5</v>
      </c>
      <c r="C11" s="8">
        <v>50</v>
      </c>
      <c r="D11" s="8">
        <v>230</v>
      </c>
      <c r="E11" s="11">
        <v>26800000</v>
      </c>
      <c r="F11" s="11">
        <v>26800000</v>
      </c>
      <c r="G11" s="23">
        <f>Tabell13[[#This Row],[Beviljat belopp]]/Tabell13[[#This Row],[Sökt belopp]]</f>
        <v>1</v>
      </c>
      <c r="H11" s="2"/>
      <c r="I11" s="2"/>
    </row>
    <row r="12" spans="1:9" ht="15" x14ac:dyDescent="0.25">
      <c r="A12" s="7" t="s">
        <v>23</v>
      </c>
      <c r="B12" s="8">
        <v>3</v>
      </c>
      <c r="C12" s="8">
        <v>218</v>
      </c>
      <c r="D12" s="8">
        <f>228+25</f>
        <v>253</v>
      </c>
      <c r="E12" s="11">
        <v>34370000</v>
      </c>
      <c r="F12" s="11">
        <v>34370000</v>
      </c>
      <c r="G12" s="23">
        <f>Tabell13[[#This Row],[Beviljat belopp]]/Tabell13[[#This Row],[Sökt belopp]]</f>
        <v>1</v>
      </c>
      <c r="H12" s="2"/>
      <c r="I12" s="2"/>
    </row>
    <row r="13" spans="1:9" ht="15" x14ac:dyDescent="0.25">
      <c r="A13" s="7" t="s">
        <v>24</v>
      </c>
      <c r="B13" s="8">
        <v>3</v>
      </c>
      <c r="C13" s="8">
        <v>3</v>
      </c>
      <c r="D13" s="8">
        <v>16</v>
      </c>
      <c r="E13" s="11">
        <v>1850000</v>
      </c>
      <c r="F13" s="11">
        <v>1850000</v>
      </c>
      <c r="G13" s="23">
        <f>Tabell13[[#This Row],[Beviljat belopp]]/Tabell13[[#This Row],[Sökt belopp]]</f>
        <v>1</v>
      </c>
      <c r="H13" s="2"/>
      <c r="I13" s="2"/>
    </row>
    <row r="14" spans="1:9" ht="15" x14ac:dyDescent="0.25">
      <c r="A14" s="7" t="s">
        <v>25</v>
      </c>
      <c r="B14" s="8">
        <v>11</v>
      </c>
      <c r="C14" s="8">
        <v>159</v>
      </c>
      <c r="D14" s="8">
        <v>326</v>
      </c>
      <c r="E14" s="11">
        <v>40630000</v>
      </c>
      <c r="F14" s="11">
        <v>40630000</v>
      </c>
      <c r="G14" s="23">
        <f>Tabell13[[#This Row],[Beviljat belopp]]/Tabell13[[#This Row],[Sökt belopp]]</f>
        <v>1</v>
      </c>
      <c r="H14" s="2"/>
      <c r="I14" s="2"/>
    </row>
    <row r="15" spans="1:9" ht="15" x14ac:dyDescent="0.25">
      <c r="A15" s="7" t="s">
        <v>26</v>
      </c>
      <c r="B15" s="8">
        <v>3</v>
      </c>
      <c r="C15" s="8">
        <v>100</v>
      </c>
      <c r="D15" s="8">
        <v>230</v>
      </c>
      <c r="E15" s="11">
        <v>28300000</v>
      </c>
      <c r="F15" s="11">
        <v>28300000</v>
      </c>
      <c r="G15" s="23">
        <f>Tabell13[[#This Row],[Beviljat belopp]]/Tabell13[[#This Row],[Sökt belopp]]</f>
        <v>1</v>
      </c>
      <c r="H15" s="2"/>
      <c r="I15" s="2"/>
    </row>
    <row r="16" spans="1:9" ht="15" x14ac:dyDescent="0.25">
      <c r="A16" s="7" t="s">
        <v>27</v>
      </c>
      <c r="B16" s="8">
        <v>3</v>
      </c>
      <c r="C16" s="8">
        <v>22</v>
      </c>
      <c r="D16" s="8">
        <v>84</v>
      </c>
      <c r="E16" s="11">
        <v>9900000</v>
      </c>
      <c r="F16" s="11">
        <v>9900000</v>
      </c>
      <c r="G16" s="23">
        <f>Tabell13[[#This Row],[Beviljat belopp]]/Tabell13[[#This Row],[Sökt belopp]]</f>
        <v>1</v>
      </c>
      <c r="H16" s="2"/>
      <c r="I16" s="2"/>
    </row>
    <row r="17" spans="1:9" ht="15" x14ac:dyDescent="0.25">
      <c r="A17" s="7" t="s">
        <v>28</v>
      </c>
      <c r="B17" s="8">
        <v>5</v>
      </c>
      <c r="C17" s="8">
        <v>64</v>
      </c>
      <c r="D17" s="8">
        <v>259</v>
      </c>
      <c r="E17" s="11">
        <v>30410000</v>
      </c>
      <c r="F17" s="11">
        <v>30410000</v>
      </c>
      <c r="G17" s="23">
        <f>Tabell13[[#This Row],[Beviljat belopp]]/Tabell13[[#This Row],[Sökt belopp]]</f>
        <v>1</v>
      </c>
      <c r="H17" s="2"/>
      <c r="I17" s="2"/>
    </row>
    <row r="18" spans="1:9" ht="15" x14ac:dyDescent="0.25">
      <c r="A18" s="7" t="s">
        <v>29</v>
      </c>
      <c r="B18" s="8">
        <v>3</v>
      </c>
      <c r="C18" s="8">
        <v>5</v>
      </c>
      <c r="D18" s="8">
        <v>100</v>
      </c>
      <c r="E18" s="11">
        <v>11150000</v>
      </c>
      <c r="F18" s="11">
        <v>11150000</v>
      </c>
      <c r="G18" s="23">
        <f>Tabell13[[#This Row],[Beviljat belopp]]/Tabell13[[#This Row],[Sökt belopp]]</f>
        <v>1</v>
      </c>
      <c r="H18" s="2"/>
      <c r="I18" s="2"/>
    </row>
    <row r="19" spans="1:9" ht="15" x14ac:dyDescent="0.25">
      <c r="A19" s="7" t="s">
        <v>30</v>
      </c>
      <c r="B19" s="8">
        <v>6</v>
      </c>
      <c r="C19" s="8">
        <v>2</v>
      </c>
      <c r="D19" s="8">
        <v>117</v>
      </c>
      <c r="E19" s="11">
        <v>12930000</v>
      </c>
      <c r="F19" s="11">
        <v>12930000</v>
      </c>
      <c r="G19" s="23">
        <f>Tabell13[[#This Row],[Beviljat belopp]]/Tabell13[[#This Row],[Sökt belopp]]</f>
        <v>1</v>
      </c>
      <c r="H19" s="2"/>
      <c r="I19" s="2"/>
    </row>
    <row r="20" spans="1:9" ht="15" x14ac:dyDescent="0.25">
      <c r="A20" s="7" t="s">
        <v>31</v>
      </c>
      <c r="B20" s="8">
        <v>7</v>
      </c>
      <c r="C20" s="8">
        <v>150</v>
      </c>
      <c r="D20" s="8">
        <v>300</v>
      </c>
      <c r="E20" s="11">
        <v>37500000</v>
      </c>
      <c r="F20" s="11">
        <v>37500000</v>
      </c>
      <c r="G20" s="23">
        <f>Tabell13[[#This Row],[Beviljat belopp]]/Tabell13[[#This Row],[Sökt belopp]]</f>
        <v>1</v>
      </c>
      <c r="H20" s="2"/>
      <c r="I20" s="2"/>
    </row>
    <row r="21" spans="1:9" ht="15" x14ac:dyDescent="0.25">
      <c r="A21" s="7" t="s">
        <v>32</v>
      </c>
      <c r="B21" s="8">
        <v>16</v>
      </c>
      <c r="C21" s="8">
        <v>184</v>
      </c>
      <c r="D21" s="8">
        <v>529</v>
      </c>
      <c r="E21" s="11">
        <v>63710000</v>
      </c>
      <c r="F21" s="11">
        <v>63710000</v>
      </c>
      <c r="G21" s="23">
        <f>Tabell13[[#This Row],[Beviljat belopp]]/Tabell13[[#This Row],[Sökt belopp]]</f>
        <v>1</v>
      </c>
      <c r="H21" s="2"/>
      <c r="I21" s="2"/>
    </row>
    <row r="22" spans="1:9" ht="15" x14ac:dyDescent="0.25">
      <c r="A22" s="7" t="s">
        <v>33</v>
      </c>
      <c r="B22" s="8">
        <v>4</v>
      </c>
      <c r="C22" s="8">
        <v>30</v>
      </c>
      <c r="D22" s="8">
        <v>127</v>
      </c>
      <c r="E22" s="11">
        <v>14870000</v>
      </c>
      <c r="F22" s="11">
        <v>14870000</v>
      </c>
      <c r="G22" s="23">
        <f>Tabell13[[#This Row],[Beviljat belopp]]/Tabell13[[#This Row],[Sökt belopp]]</f>
        <v>1</v>
      </c>
      <c r="H22" s="2"/>
      <c r="I22" s="2"/>
    </row>
    <row r="23" spans="1:9" ht="15" x14ac:dyDescent="0.25">
      <c r="A23" s="7" t="s">
        <v>34</v>
      </c>
      <c r="B23" s="8">
        <v>3</v>
      </c>
      <c r="C23" s="8">
        <v>40</v>
      </c>
      <c r="D23" s="8">
        <v>40</v>
      </c>
      <c r="E23" s="11">
        <v>5600000</v>
      </c>
      <c r="F23" s="11">
        <v>5600000</v>
      </c>
      <c r="G23" s="23">
        <f>Tabell13[[#This Row],[Beviljat belopp]]/Tabell13[[#This Row],[Sökt belopp]]</f>
        <v>1</v>
      </c>
      <c r="H23" s="2"/>
      <c r="I23" s="2"/>
    </row>
    <row r="24" spans="1:9" ht="15" x14ac:dyDescent="0.25">
      <c r="A24" s="7" t="s">
        <v>35</v>
      </c>
      <c r="B24" s="8">
        <v>6</v>
      </c>
      <c r="C24" s="8">
        <v>8</v>
      </c>
      <c r="D24" s="8">
        <v>137</v>
      </c>
      <c r="E24" s="11">
        <v>15310000</v>
      </c>
      <c r="F24" s="11">
        <v>15310000</v>
      </c>
      <c r="G24" s="23">
        <f>Tabell13[[#This Row],[Beviljat belopp]]/Tabell13[[#This Row],[Sökt belopp]]</f>
        <v>1</v>
      </c>
      <c r="H24" s="2"/>
      <c r="I24" s="2"/>
    </row>
    <row r="25" spans="1:9" ht="15" x14ac:dyDescent="0.25">
      <c r="A25" s="7" t="s">
        <v>36</v>
      </c>
      <c r="B25" s="8">
        <v>4</v>
      </c>
      <c r="C25" s="8">
        <v>0</v>
      </c>
      <c r="D25" s="8">
        <v>17</v>
      </c>
      <c r="E25" s="11">
        <v>1870000</v>
      </c>
      <c r="F25" s="11">
        <v>1870000</v>
      </c>
      <c r="G25" s="23">
        <f>Tabell13[[#This Row],[Beviljat belopp]]/Tabell13[[#This Row],[Sökt belopp]]</f>
        <v>1</v>
      </c>
      <c r="H25" s="2"/>
      <c r="I25" s="2"/>
    </row>
    <row r="26" spans="1:9" ht="15" x14ac:dyDescent="0.25">
      <c r="A26" s="7" t="s">
        <v>37</v>
      </c>
      <c r="B26" s="8">
        <v>3</v>
      </c>
      <c r="C26" s="8">
        <v>3</v>
      </c>
      <c r="D26" s="8">
        <v>10</v>
      </c>
      <c r="E26" s="11">
        <v>1190000</v>
      </c>
      <c r="F26" s="11">
        <v>1190000</v>
      </c>
      <c r="G26" s="23">
        <f>Tabell13[[#This Row],[Beviljat belopp]]/Tabell13[[#This Row],[Sökt belopp]]</f>
        <v>1</v>
      </c>
      <c r="H26" s="2"/>
      <c r="I26" s="2"/>
    </row>
    <row r="27" spans="1:9" ht="15" x14ac:dyDescent="0.25">
      <c r="A27" s="7" t="s">
        <v>38</v>
      </c>
      <c r="B27" s="8">
        <v>7</v>
      </c>
      <c r="C27" s="8">
        <v>80</v>
      </c>
      <c r="D27" s="8">
        <v>150</v>
      </c>
      <c r="E27" s="11">
        <v>18900000</v>
      </c>
      <c r="F27" s="11">
        <v>18900000</v>
      </c>
      <c r="G27" s="23">
        <f>Tabell13[[#This Row],[Beviljat belopp]]/Tabell13[[#This Row],[Sökt belopp]]</f>
        <v>1</v>
      </c>
      <c r="H27" s="2"/>
      <c r="I27" s="2"/>
    </row>
    <row r="28" spans="1:9" ht="15" x14ac:dyDescent="0.25">
      <c r="A28" s="7" t="s">
        <v>39</v>
      </c>
      <c r="B28" s="8">
        <v>13</v>
      </c>
      <c r="C28" s="8">
        <v>200</v>
      </c>
      <c r="D28" s="8">
        <v>250</v>
      </c>
      <c r="E28" s="11">
        <v>33500000</v>
      </c>
      <c r="F28" s="11">
        <v>33500000</v>
      </c>
      <c r="G28" s="23">
        <f>Tabell13[[#This Row],[Beviljat belopp]]/Tabell13[[#This Row],[Sökt belopp]]</f>
        <v>1</v>
      </c>
      <c r="H28" s="2"/>
      <c r="I28" s="2"/>
    </row>
    <row r="29" spans="1:9" ht="15" x14ac:dyDescent="0.25">
      <c r="A29" s="7" t="s">
        <v>40</v>
      </c>
      <c r="B29" s="8">
        <v>5</v>
      </c>
      <c r="C29" s="8">
        <v>15</v>
      </c>
      <c r="D29" s="8">
        <v>210</v>
      </c>
      <c r="E29" s="11">
        <v>23550000</v>
      </c>
      <c r="F29" s="11">
        <v>23550000</v>
      </c>
      <c r="G29" s="23">
        <f>Tabell13[[#This Row],[Beviljat belopp]]/Tabell13[[#This Row],[Sökt belopp]]</f>
        <v>1</v>
      </c>
      <c r="H29" s="2"/>
      <c r="I29" s="2"/>
    </row>
    <row r="30" spans="1:9" ht="15" x14ac:dyDescent="0.25">
      <c r="A30" s="7" t="s">
        <v>41</v>
      </c>
      <c r="B30" s="8">
        <v>3</v>
      </c>
      <c r="C30" s="8">
        <v>5</v>
      </c>
      <c r="D30" s="8">
        <v>50</v>
      </c>
      <c r="E30" s="11">
        <v>5650000</v>
      </c>
      <c r="F30" s="11">
        <v>5650000</v>
      </c>
      <c r="G30" s="23">
        <f>Tabell13[[#This Row],[Beviljat belopp]]/Tabell13[[#This Row],[Sökt belopp]]</f>
        <v>1</v>
      </c>
      <c r="H30" s="2"/>
      <c r="I30" s="2"/>
    </row>
    <row r="31" spans="1:9" ht="15" x14ac:dyDescent="0.25">
      <c r="A31" s="7" t="s">
        <v>42</v>
      </c>
      <c r="B31" s="8">
        <v>3</v>
      </c>
      <c r="C31" s="8">
        <v>23</v>
      </c>
      <c r="D31" s="8">
        <v>93</v>
      </c>
      <c r="E31" s="11">
        <v>10920000</v>
      </c>
      <c r="F31" s="11">
        <v>10920000</v>
      </c>
      <c r="G31" s="23">
        <f>Tabell13[[#This Row],[Beviljat belopp]]/Tabell13[[#This Row],[Sökt belopp]]</f>
        <v>1</v>
      </c>
      <c r="H31" s="2"/>
      <c r="I31" s="2"/>
    </row>
    <row r="32" spans="1:9" ht="15" x14ac:dyDescent="0.25">
      <c r="A32" s="7" t="s">
        <v>43</v>
      </c>
      <c r="B32" s="8">
        <v>1</v>
      </c>
      <c r="C32" s="8">
        <v>40</v>
      </c>
      <c r="D32" s="8">
        <v>100</v>
      </c>
      <c r="E32" s="11">
        <v>12200000</v>
      </c>
      <c r="F32" s="11">
        <v>12200000</v>
      </c>
      <c r="G32" s="23">
        <f>Tabell13[[#This Row],[Beviljat belopp]]/Tabell13[[#This Row],[Sökt belopp]]</f>
        <v>1</v>
      </c>
      <c r="H32" s="2"/>
      <c r="I32" s="2"/>
    </row>
    <row r="33" spans="1:9" ht="15" x14ac:dyDescent="0.25">
      <c r="A33" s="7" t="s">
        <v>44</v>
      </c>
      <c r="B33" s="8">
        <v>15</v>
      </c>
      <c r="C33" s="8">
        <v>200</v>
      </c>
      <c r="D33" s="8">
        <v>400</v>
      </c>
      <c r="E33" s="11">
        <v>50000000</v>
      </c>
      <c r="F33" s="11">
        <v>50000000</v>
      </c>
      <c r="G33" s="23">
        <f>Tabell13[[#This Row],[Beviljat belopp]]/Tabell13[[#This Row],[Sökt belopp]]</f>
        <v>1</v>
      </c>
      <c r="H33" s="2"/>
      <c r="I33" s="2"/>
    </row>
    <row r="34" spans="1:9" ht="15" x14ac:dyDescent="0.25">
      <c r="A34" s="7" t="s">
        <v>46</v>
      </c>
      <c r="B34" s="8">
        <v>3</v>
      </c>
      <c r="C34" s="8">
        <v>95</v>
      </c>
      <c r="D34" s="8">
        <v>400</v>
      </c>
      <c r="E34" s="11">
        <v>46850000</v>
      </c>
      <c r="F34" s="11">
        <v>46850000</v>
      </c>
      <c r="G34" s="23">
        <f>Tabell13[[#This Row],[Beviljat belopp]]/Tabell13[[#This Row],[Sökt belopp]]</f>
        <v>1</v>
      </c>
      <c r="H34" s="2"/>
      <c r="I34" s="2"/>
    </row>
    <row r="35" spans="1:9" ht="15" x14ac:dyDescent="0.25">
      <c r="A35" s="7" t="s">
        <v>47</v>
      </c>
      <c r="B35" s="8">
        <v>3</v>
      </c>
      <c r="C35" s="8">
        <v>32</v>
      </c>
      <c r="D35" s="8">
        <v>126</v>
      </c>
      <c r="E35" s="11">
        <v>14820000</v>
      </c>
      <c r="F35" s="11">
        <v>14820000</v>
      </c>
      <c r="G35" s="23">
        <f>Tabell13[[#This Row],[Beviljat belopp]]/Tabell13[[#This Row],[Sökt belopp]]</f>
        <v>1</v>
      </c>
      <c r="H35" s="2"/>
      <c r="I35" s="2"/>
    </row>
    <row r="36" spans="1:9" ht="15" x14ac:dyDescent="0.25">
      <c r="A36" s="7" t="s">
        <v>48</v>
      </c>
      <c r="B36" s="8">
        <v>5</v>
      </c>
      <c r="C36" s="8">
        <v>15</v>
      </c>
      <c r="D36" s="8">
        <v>18</v>
      </c>
      <c r="E36" s="11">
        <v>2430000</v>
      </c>
      <c r="F36" s="11">
        <v>2430000</v>
      </c>
      <c r="G36" s="23">
        <f>Tabell13[[#This Row],[Beviljat belopp]]/Tabell13[[#This Row],[Sökt belopp]]</f>
        <v>1</v>
      </c>
      <c r="H36" s="2"/>
      <c r="I36" s="2"/>
    </row>
    <row r="37" spans="1:9" ht="15" x14ac:dyDescent="0.25">
      <c r="A37" s="7" t="s">
        <v>49</v>
      </c>
      <c r="B37" s="8">
        <v>5</v>
      </c>
      <c r="C37" s="8">
        <v>40</v>
      </c>
      <c r="D37" s="8">
        <v>150</v>
      </c>
      <c r="E37" s="11">
        <v>17700000</v>
      </c>
      <c r="F37" s="11">
        <v>17700000</v>
      </c>
      <c r="G37" s="23">
        <f>Tabell13[[#This Row],[Beviljat belopp]]/Tabell13[[#This Row],[Sökt belopp]]</f>
        <v>1</v>
      </c>
      <c r="H37" s="2"/>
      <c r="I37" s="2"/>
    </row>
    <row r="38" spans="1:9" ht="15" x14ac:dyDescent="0.25">
      <c r="A38" s="7" t="s">
        <v>50</v>
      </c>
      <c r="B38" s="8">
        <v>3</v>
      </c>
      <c r="C38" s="8">
        <v>40</v>
      </c>
      <c r="D38" s="8">
        <v>145</v>
      </c>
      <c r="E38" s="11">
        <v>17150000</v>
      </c>
      <c r="F38" s="11">
        <v>17150000</v>
      </c>
      <c r="G38" s="23">
        <f>Tabell13[[#This Row],[Beviljat belopp]]/Tabell13[[#This Row],[Sökt belopp]]</f>
        <v>1</v>
      </c>
      <c r="H38" s="2"/>
      <c r="I38" s="2"/>
    </row>
    <row r="39" spans="1:9" ht="15" x14ac:dyDescent="0.25">
      <c r="A39" s="7" t="s">
        <v>51</v>
      </c>
      <c r="B39" s="8">
        <v>15</v>
      </c>
      <c r="C39" s="8">
        <v>168</v>
      </c>
      <c r="D39" s="8">
        <v>360</v>
      </c>
      <c r="E39" s="11">
        <v>44640000</v>
      </c>
      <c r="F39" s="11">
        <v>44640000</v>
      </c>
      <c r="G39" s="23">
        <f>Tabell13[[#This Row],[Beviljat belopp]]/Tabell13[[#This Row],[Sökt belopp]]</f>
        <v>1</v>
      </c>
      <c r="H39" s="2"/>
      <c r="I39" s="2"/>
    </row>
    <row r="40" spans="1:9" ht="15" x14ac:dyDescent="0.25">
      <c r="A40" s="7" t="s">
        <v>61</v>
      </c>
      <c r="B40" s="8">
        <v>5</v>
      </c>
      <c r="C40" s="8">
        <v>130</v>
      </c>
      <c r="D40" s="8">
        <v>610</v>
      </c>
      <c r="E40" s="11">
        <v>71000000</v>
      </c>
      <c r="F40" s="11">
        <v>71000000</v>
      </c>
      <c r="G40" s="23">
        <f>Tabell13[[#This Row],[Beviljat belopp]]/Tabell13[[#This Row],[Sökt belopp]]</f>
        <v>1</v>
      </c>
      <c r="H40" s="2"/>
      <c r="I40" s="2"/>
    </row>
    <row r="41" spans="1:9" ht="15" x14ac:dyDescent="0.25">
      <c r="A41" s="7" t="s">
        <v>52</v>
      </c>
      <c r="B41" s="8">
        <v>7</v>
      </c>
      <c r="C41" s="8">
        <v>161</v>
      </c>
      <c r="D41" s="8">
        <v>851</v>
      </c>
      <c r="E41" s="11">
        <v>98440000</v>
      </c>
      <c r="F41" s="11">
        <v>98440000</v>
      </c>
      <c r="G41" s="23">
        <f>Tabell13[[#This Row],[Beviljat belopp]]/Tabell13[[#This Row],[Sökt belopp]]</f>
        <v>1</v>
      </c>
      <c r="H41" s="2"/>
      <c r="I41" s="2"/>
    </row>
    <row r="42" spans="1:9" ht="15" x14ac:dyDescent="0.25">
      <c r="A42" s="7" t="s">
        <v>53</v>
      </c>
      <c r="B42" s="8">
        <v>3</v>
      </c>
      <c r="C42" s="8">
        <v>16</v>
      </c>
      <c r="D42" s="8">
        <v>16</v>
      </c>
      <c r="E42" s="11">
        <v>2240000</v>
      </c>
      <c r="F42" s="11">
        <v>2240000</v>
      </c>
      <c r="G42" s="23">
        <f>Tabell13[[#This Row],[Beviljat belopp]]/Tabell13[[#This Row],[Sökt belopp]]</f>
        <v>1</v>
      </c>
      <c r="H42" s="2"/>
      <c r="I42" s="2"/>
    </row>
    <row r="43" spans="1:9" ht="15" x14ac:dyDescent="0.25">
      <c r="A43" s="7" t="s">
        <v>54</v>
      </c>
      <c r="B43" s="8">
        <v>4</v>
      </c>
      <c r="C43" s="8">
        <v>224</v>
      </c>
      <c r="D43" s="8">
        <v>488</v>
      </c>
      <c r="E43" s="11">
        <v>60400000</v>
      </c>
      <c r="F43" s="11">
        <v>60400000</v>
      </c>
      <c r="G43" s="23">
        <f>Tabell13[[#This Row],[Beviljat belopp]]/Tabell13[[#This Row],[Sökt belopp]]</f>
        <v>1</v>
      </c>
      <c r="H43" s="2"/>
      <c r="I43" s="2"/>
    </row>
    <row r="44" spans="1:9" ht="15" x14ac:dyDescent="0.25">
      <c r="A44" s="7" t="s">
        <v>55</v>
      </c>
      <c r="B44" s="8">
        <v>4</v>
      </c>
      <c r="C44" s="8">
        <v>65</v>
      </c>
      <c r="D44" s="8">
        <v>220</v>
      </c>
      <c r="E44" s="11">
        <v>26150000</v>
      </c>
      <c r="F44" s="11">
        <v>26150000</v>
      </c>
      <c r="G44" s="23">
        <f>Tabell13[[#This Row],[Beviljat belopp]]/Tabell13[[#This Row],[Sökt belopp]]</f>
        <v>1</v>
      </c>
      <c r="H44" s="2"/>
      <c r="I44" s="2"/>
    </row>
    <row r="45" spans="1:9" ht="15" x14ac:dyDescent="0.25">
      <c r="A45" s="7" t="s">
        <v>56</v>
      </c>
      <c r="B45" s="8">
        <v>5</v>
      </c>
      <c r="C45" s="8">
        <v>10</v>
      </c>
      <c r="D45" s="8">
        <v>60</v>
      </c>
      <c r="E45" s="11">
        <v>6900000</v>
      </c>
      <c r="F45" s="11">
        <v>6900000</v>
      </c>
      <c r="G45" s="23">
        <f>Tabell13[[#This Row],[Beviljat belopp]]/Tabell13[[#This Row],[Sökt belopp]]</f>
        <v>1</v>
      </c>
      <c r="H45" s="2"/>
      <c r="I45" s="2"/>
    </row>
    <row r="46" spans="1:9" ht="15" x14ac:dyDescent="0.25">
      <c r="A46" s="7" t="s">
        <v>57</v>
      </c>
      <c r="B46" s="8">
        <v>12</v>
      </c>
      <c r="C46" s="8">
        <v>20</v>
      </c>
      <c r="D46" s="8">
        <v>184</v>
      </c>
      <c r="E46" s="11">
        <v>20840000</v>
      </c>
      <c r="F46" s="11">
        <v>20840000</v>
      </c>
      <c r="G46" s="23">
        <f>Tabell13[[#This Row],[Beviljat belopp]]/Tabell13[[#This Row],[Sökt belopp]]</f>
        <v>1</v>
      </c>
      <c r="H46" s="2"/>
      <c r="I46" s="2"/>
    </row>
    <row r="47" spans="1:9" ht="15" x14ac:dyDescent="0.25">
      <c r="A47" s="7" t="s">
        <v>58</v>
      </c>
      <c r="B47" s="8">
        <v>4</v>
      </c>
      <c r="C47" s="8">
        <v>55</v>
      </c>
      <c r="D47" s="8">
        <v>84</v>
      </c>
      <c r="E47" s="11">
        <v>10890000</v>
      </c>
      <c r="F47" s="11">
        <v>10890000</v>
      </c>
      <c r="G47" s="23">
        <f>Tabell13[[#This Row],[Beviljat belopp]]/Tabell13[[#This Row],[Sökt belopp]]</f>
        <v>1</v>
      </c>
      <c r="H47" s="2"/>
      <c r="I47" s="2"/>
    </row>
    <row r="48" spans="1:9" ht="15" x14ac:dyDescent="0.25">
      <c r="A48" s="9" t="s">
        <v>59</v>
      </c>
      <c r="B48" s="10">
        <v>8</v>
      </c>
      <c r="C48" s="10">
        <v>28</v>
      </c>
      <c r="D48" s="10">
        <v>69</v>
      </c>
      <c r="E48" s="12">
        <v>8430000</v>
      </c>
      <c r="F48" s="12">
        <v>8430000</v>
      </c>
      <c r="G48" s="24">
        <f>Tabell13[[#This Row],[Beviljat belopp]]/Tabell13[[#This Row],[Sökt belopp]]</f>
        <v>1</v>
      </c>
      <c r="H48" s="2"/>
      <c r="I48" s="2"/>
    </row>
    <row r="49" spans="1:9" ht="15" x14ac:dyDescent="0.25">
      <c r="A49" s="1"/>
      <c r="B49" s="1"/>
      <c r="C49" s="1"/>
      <c r="D49" s="1"/>
      <c r="E49" s="1"/>
      <c r="F49" s="1"/>
      <c r="G49" s="1"/>
      <c r="H49" s="2"/>
      <c r="I49" s="2"/>
    </row>
    <row r="50" spans="1:9" ht="15" x14ac:dyDescent="0.25">
      <c r="A50" s="17" t="s">
        <v>60</v>
      </c>
      <c r="B50" s="17">
        <v>290</v>
      </c>
      <c r="C50" s="17">
        <v>3383</v>
      </c>
      <c r="D50" s="17">
        <v>10295</v>
      </c>
      <c r="E50" s="18">
        <v>1233940000</v>
      </c>
      <c r="F50" s="18">
        <v>1233940000</v>
      </c>
      <c r="G50" s="25">
        <v>1</v>
      </c>
      <c r="H50" s="2"/>
      <c r="I50" s="2"/>
    </row>
    <row r="51" spans="1:9" ht="15" x14ac:dyDescent="0.25">
      <c r="A51" s="1"/>
      <c r="B51" s="1"/>
      <c r="C51" s="1"/>
      <c r="D51" s="1"/>
      <c r="E51" s="1"/>
      <c r="F51" s="1"/>
      <c r="G51" s="1"/>
      <c r="H51" s="2"/>
      <c r="I51" s="2"/>
    </row>
    <row r="52" spans="1:9" ht="15" x14ac:dyDescent="0.25">
      <c r="A52" s="1"/>
      <c r="B52" s="1"/>
      <c r="C52" s="1"/>
      <c r="D52" s="1"/>
      <c r="E52" s="1"/>
      <c r="F52" s="1"/>
      <c r="G52" s="1"/>
      <c r="H52" s="2"/>
      <c r="I52" s="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9C28-0279-4DBF-B4F2-133DA8D5819E}">
  <dimension ref="A1:K48"/>
  <sheetViews>
    <sheetView topLeftCell="A21" workbookViewId="0">
      <selection activeCell="G46" sqref="G46"/>
    </sheetView>
  </sheetViews>
  <sheetFormatPr defaultColWidth="0" defaultRowHeight="12.75" zeroHeight="1" x14ac:dyDescent="0.2"/>
  <cols>
    <col min="1" max="1" width="33" bestFit="1" customWidth="1"/>
    <col min="2" max="2" width="22" customWidth="1"/>
    <col min="3" max="4" width="17.85546875" customWidth="1"/>
    <col min="5" max="5" width="27.140625" customWidth="1"/>
    <col min="6" max="6" width="19.5703125" customWidth="1"/>
    <col min="7" max="7" width="24.5703125" customWidth="1"/>
    <col min="8" max="8" width="27.42578125" customWidth="1"/>
    <col min="9" max="9" width="28.140625" customWidth="1"/>
    <col min="10" max="11" width="9.140625" customWidth="1"/>
    <col min="12" max="16384" width="9.140625" hidden="1"/>
  </cols>
  <sheetData>
    <row r="1" spans="1:11" ht="30.75" customHeight="1" x14ac:dyDescent="0.2">
      <c r="A1" s="3" t="s">
        <v>0</v>
      </c>
      <c r="B1" s="4" t="s">
        <v>1</v>
      </c>
      <c r="C1" s="26" t="s">
        <v>2</v>
      </c>
      <c r="D1" s="26" t="s">
        <v>3</v>
      </c>
      <c r="E1" s="26" t="s">
        <v>10</v>
      </c>
      <c r="F1" s="26" t="s">
        <v>11</v>
      </c>
      <c r="G1" s="26" t="s">
        <v>12</v>
      </c>
      <c r="H1" s="26" t="s">
        <v>7</v>
      </c>
      <c r="I1" s="27" t="s">
        <v>8</v>
      </c>
      <c r="J1" s="2"/>
      <c r="K1" s="2"/>
    </row>
    <row r="2" spans="1:11" ht="15" x14ac:dyDescent="0.25">
      <c r="A2" s="7" t="s">
        <v>62</v>
      </c>
      <c r="B2" s="8">
        <v>7</v>
      </c>
      <c r="C2" s="8">
        <v>30</v>
      </c>
      <c r="D2" s="8">
        <v>230</v>
      </c>
      <c r="E2" s="11">
        <v>525000</v>
      </c>
      <c r="F2" s="11">
        <v>10400000</v>
      </c>
      <c r="G2" s="11">
        <v>23325000</v>
      </c>
      <c r="H2" s="11">
        <v>23325000</v>
      </c>
      <c r="I2" s="23">
        <f>Tabell3[[#This Row],[Beviljat belopp]]/Tabell3[[#This Row],[Totalt sökt belopp]]</f>
        <v>1</v>
      </c>
      <c r="J2" s="2"/>
      <c r="K2" s="2"/>
    </row>
    <row r="3" spans="1:11" ht="15" x14ac:dyDescent="0.25">
      <c r="A3" s="7" t="s">
        <v>13</v>
      </c>
      <c r="B3" s="8">
        <v>15</v>
      </c>
      <c r="C3" s="8">
        <v>33</v>
      </c>
      <c r="D3" s="8">
        <v>105</v>
      </c>
      <c r="E3" s="11">
        <v>245000</v>
      </c>
      <c r="F3" s="11">
        <v>5520000</v>
      </c>
      <c r="G3" s="11">
        <v>12005000</v>
      </c>
      <c r="H3" s="11">
        <v>12005000</v>
      </c>
      <c r="I3" s="23">
        <f>Tabell3[[#This Row],[Beviljat belopp]]/Tabell3[[#This Row],[Totalt sökt belopp]]</f>
        <v>1</v>
      </c>
      <c r="J3" s="2"/>
      <c r="K3" s="2"/>
    </row>
    <row r="4" spans="1:11" ht="15" x14ac:dyDescent="0.25">
      <c r="A4" s="7" t="s">
        <v>14</v>
      </c>
      <c r="B4" s="8">
        <v>8</v>
      </c>
      <c r="C4" s="8">
        <v>20</v>
      </c>
      <c r="D4" s="8">
        <v>150</v>
      </c>
      <c r="E4" s="11">
        <v>35000</v>
      </c>
      <c r="F4" s="11">
        <v>6800000</v>
      </c>
      <c r="G4" s="11">
        <v>14935000</v>
      </c>
      <c r="H4" s="11">
        <v>14935000</v>
      </c>
      <c r="I4" s="23">
        <f>Tabell3[[#This Row],[Beviljat belopp]]/Tabell3[[#This Row],[Totalt sökt belopp]]</f>
        <v>1</v>
      </c>
      <c r="J4" s="2"/>
      <c r="K4" s="2"/>
    </row>
    <row r="5" spans="1:11" ht="15" x14ac:dyDescent="0.25">
      <c r="A5" s="7" t="s">
        <v>16</v>
      </c>
      <c r="B5" s="8">
        <v>6</v>
      </c>
      <c r="C5" s="8">
        <v>65</v>
      </c>
      <c r="D5" s="8">
        <v>102</v>
      </c>
      <c r="E5" s="11">
        <v>280000</v>
      </c>
      <c r="F5" s="11">
        <v>6680000</v>
      </c>
      <c r="G5" s="11">
        <v>14010000</v>
      </c>
      <c r="H5" s="11">
        <v>14010000</v>
      </c>
      <c r="I5" s="23">
        <f>Tabell3[[#This Row],[Beviljat belopp]]/Tabell3[[#This Row],[Totalt sökt belopp]]</f>
        <v>1</v>
      </c>
      <c r="J5" s="2"/>
      <c r="K5" s="2"/>
    </row>
    <row r="6" spans="1:11" ht="15" x14ac:dyDescent="0.25">
      <c r="A6" s="7" t="s">
        <v>17</v>
      </c>
      <c r="B6" s="8">
        <v>12</v>
      </c>
      <c r="C6" s="8">
        <v>51</v>
      </c>
      <c r="D6" s="8">
        <v>116</v>
      </c>
      <c r="E6" s="11">
        <v>224000</v>
      </c>
      <c r="F6" s="11">
        <v>6680000</v>
      </c>
      <c r="G6" s="11">
        <v>14397500</v>
      </c>
      <c r="H6" s="11">
        <v>14397500</v>
      </c>
      <c r="I6" s="23">
        <f>Tabell3[[#This Row],[Beviljat belopp]]/Tabell3[[#This Row],[Totalt sökt belopp]]</f>
        <v>1</v>
      </c>
      <c r="J6" s="2"/>
      <c r="K6" s="2"/>
    </row>
    <row r="7" spans="1:11" ht="15" x14ac:dyDescent="0.25">
      <c r="A7" s="7" t="s">
        <v>18</v>
      </c>
      <c r="B7" s="8">
        <v>3</v>
      </c>
      <c r="C7" s="8">
        <v>3</v>
      </c>
      <c r="D7" s="8">
        <v>10</v>
      </c>
      <c r="E7" s="11">
        <v>35000</v>
      </c>
      <c r="F7" s="11">
        <v>520000</v>
      </c>
      <c r="G7" s="11">
        <v>1145000</v>
      </c>
      <c r="H7" s="11">
        <v>1145000</v>
      </c>
      <c r="I7" s="23">
        <f>Tabell3[[#This Row],[Beviljat belopp]]/Tabell3[[#This Row],[Totalt sökt belopp]]</f>
        <v>1</v>
      </c>
      <c r="J7" s="2"/>
      <c r="K7" s="2"/>
    </row>
    <row r="8" spans="1:11" ht="15" x14ac:dyDescent="0.25">
      <c r="A8" s="7" t="s">
        <v>19</v>
      </c>
      <c r="B8" s="8">
        <v>4</v>
      </c>
      <c r="C8" s="8">
        <v>12</v>
      </c>
      <c r="D8" s="8">
        <v>41</v>
      </c>
      <c r="E8" s="11">
        <v>49000</v>
      </c>
      <c r="F8" s="11">
        <v>2120000</v>
      </c>
      <c r="G8" s="11">
        <v>4579000</v>
      </c>
      <c r="H8" s="11">
        <v>4579000</v>
      </c>
      <c r="I8" s="23">
        <f>Tabell3[[#This Row],[Beviljat belopp]]/Tabell3[[#This Row],[Totalt sökt belopp]]</f>
        <v>1</v>
      </c>
      <c r="J8" s="2"/>
      <c r="K8" s="2"/>
    </row>
    <row r="9" spans="1:11" ht="15" x14ac:dyDescent="0.25">
      <c r="A9" s="7" t="s">
        <v>20</v>
      </c>
      <c r="B9" s="8">
        <v>5</v>
      </c>
      <c r="C9" s="8">
        <v>5</v>
      </c>
      <c r="D9" s="8">
        <v>80</v>
      </c>
      <c r="E9" s="11">
        <v>0</v>
      </c>
      <c r="F9" s="11">
        <v>3400000</v>
      </c>
      <c r="G9" s="11">
        <v>7550000</v>
      </c>
      <c r="H9" s="11">
        <v>7550000</v>
      </c>
      <c r="I9" s="23">
        <f>Tabell3[[#This Row],[Beviljat belopp]]/Tabell3[[#This Row],[Totalt sökt belopp]]</f>
        <v>1</v>
      </c>
      <c r="J9" s="2"/>
      <c r="K9" s="2"/>
    </row>
    <row r="10" spans="1:11" ht="15" x14ac:dyDescent="0.25">
      <c r="A10" s="7" t="s">
        <v>21</v>
      </c>
      <c r="B10" s="8">
        <v>13</v>
      </c>
      <c r="C10" s="8">
        <v>40</v>
      </c>
      <c r="D10" s="8">
        <v>600</v>
      </c>
      <c r="E10" s="11">
        <v>1225000</v>
      </c>
      <c r="F10" s="11">
        <v>25600000</v>
      </c>
      <c r="G10" s="11">
        <v>58025000</v>
      </c>
      <c r="H10" s="11">
        <v>58025000</v>
      </c>
      <c r="I10" s="23">
        <f>Tabell3[[#This Row],[Beviljat belopp]]/Tabell3[[#This Row],[Totalt sökt belopp]]</f>
        <v>1</v>
      </c>
      <c r="J10" s="2"/>
      <c r="K10" s="2"/>
    </row>
    <row r="11" spans="1:11" ht="15" x14ac:dyDescent="0.25">
      <c r="A11" s="7" t="s">
        <v>22</v>
      </c>
      <c r="B11" s="8">
        <v>5</v>
      </c>
      <c r="C11" s="8">
        <v>52</v>
      </c>
      <c r="D11" s="8">
        <v>105</v>
      </c>
      <c r="E11" s="11">
        <v>157500</v>
      </c>
      <c r="F11" s="11">
        <v>6280000</v>
      </c>
      <c r="G11" s="11">
        <v>13247500</v>
      </c>
      <c r="H11" s="11">
        <v>13247500</v>
      </c>
      <c r="I11" s="23">
        <f>Tabell3[[#This Row],[Beviljat belopp]]/Tabell3[[#This Row],[Totalt sökt belopp]]</f>
        <v>1</v>
      </c>
      <c r="J11" s="2"/>
      <c r="K11" s="2"/>
    </row>
    <row r="12" spans="1:11" ht="15" x14ac:dyDescent="0.25">
      <c r="A12" s="7" t="s">
        <v>25</v>
      </c>
      <c r="B12" s="8">
        <v>11</v>
      </c>
      <c r="C12" s="8">
        <v>0</v>
      </c>
      <c r="D12" s="8">
        <v>130</v>
      </c>
      <c r="E12" s="11">
        <v>126000</v>
      </c>
      <c r="F12" s="11">
        <v>5200000</v>
      </c>
      <c r="G12" s="11">
        <v>11826000</v>
      </c>
      <c r="H12" s="11">
        <v>11826000</v>
      </c>
      <c r="I12" s="23">
        <f>Tabell3[[#This Row],[Beviljat belopp]]/Tabell3[[#This Row],[Totalt sökt belopp]]</f>
        <v>1</v>
      </c>
      <c r="J12" s="2"/>
      <c r="K12" s="2"/>
    </row>
    <row r="13" spans="1:11" ht="15" x14ac:dyDescent="0.25">
      <c r="A13" s="7" t="s">
        <v>26</v>
      </c>
      <c r="B13" s="8">
        <v>3</v>
      </c>
      <c r="C13" s="8">
        <v>0</v>
      </c>
      <c r="D13" s="8">
        <v>76</v>
      </c>
      <c r="E13" s="11">
        <v>35000</v>
      </c>
      <c r="F13" s="11">
        <v>3040000</v>
      </c>
      <c r="G13" s="11">
        <v>6875000</v>
      </c>
      <c r="H13" s="11">
        <v>6875000</v>
      </c>
      <c r="I13" s="23">
        <f>Tabell3[[#This Row],[Beviljat belopp]]/Tabell3[[#This Row],[Totalt sökt belopp]]</f>
        <v>1</v>
      </c>
      <c r="J13" s="2"/>
      <c r="K13" s="2"/>
    </row>
    <row r="14" spans="1:11" ht="15" x14ac:dyDescent="0.25">
      <c r="A14" s="7" t="s">
        <v>63</v>
      </c>
      <c r="B14" s="8">
        <v>3</v>
      </c>
      <c r="C14" s="8">
        <v>4</v>
      </c>
      <c r="D14" s="8">
        <v>17</v>
      </c>
      <c r="E14" s="11">
        <v>59500</v>
      </c>
      <c r="F14" s="11">
        <v>840000</v>
      </c>
      <c r="G14" s="11">
        <v>1869500</v>
      </c>
      <c r="H14" s="11">
        <v>1869500</v>
      </c>
      <c r="I14" s="23">
        <f>Tabell3[[#This Row],[Beviljat belopp]]/Tabell3[[#This Row],[Totalt sökt belopp]]</f>
        <v>1</v>
      </c>
      <c r="J14" s="2"/>
      <c r="K14" s="2"/>
    </row>
    <row r="15" spans="1:11" ht="15" x14ac:dyDescent="0.25">
      <c r="A15" s="7" t="s">
        <v>27</v>
      </c>
      <c r="B15" s="8">
        <v>3</v>
      </c>
      <c r="C15" s="8">
        <v>2</v>
      </c>
      <c r="D15" s="8">
        <v>106</v>
      </c>
      <c r="E15" s="11">
        <v>266000</v>
      </c>
      <c r="F15" s="11">
        <v>4320000</v>
      </c>
      <c r="G15" s="11">
        <v>9946000</v>
      </c>
      <c r="H15" s="11">
        <v>9946000</v>
      </c>
      <c r="I15" s="23">
        <f>Tabell3[[#This Row],[Beviljat belopp]]/Tabell3[[#This Row],[Totalt sökt belopp]]</f>
        <v>1</v>
      </c>
      <c r="J15" s="2"/>
      <c r="K15" s="2"/>
    </row>
    <row r="16" spans="1:11" ht="15" x14ac:dyDescent="0.25">
      <c r="A16" s="7" t="s">
        <v>30</v>
      </c>
      <c r="B16" s="8">
        <v>6</v>
      </c>
      <c r="C16" s="8">
        <v>3</v>
      </c>
      <c r="D16" s="8">
        <v>62</v>
      </c>
      <c r="E16" s="11">
        <v>101500</v>
      </c>
      <c r="F16" s="11">
        <v>2600000</v>
      </c>
      <c r="G16" s="11">
        <v>5891500</v>
      </c>
      <c r="H16" s="11">
        <v>5891500</v>
      </c>
      <c r="I16" s="23">
        <f>Tabell3[[#This Row],[Beviljat belopp]]/Tabell3[[#This Row],[Totalt sökt belopp]]</f>
        <v>1</v>
      </c>
      <c r="J16" s="2"/>
      <c r="K16" s="2"/>
    </row>
    <row r="17" spans="1:11" ht="15" x14ac:dyDescent="0.25">
      <c r="A17" s="7" t="s">
        <v>31</v>
      </c>
      <c r="B17" s="8">
        <v>7</v>
      </c>
      <c r="C17" s="8">
        <v>75</v>
      </c>
      <c r="D17" s="8">
        <v>150</v>
      </c>
      <c r="E17" s="11">
        <v>525000</v>
      </c>
      <c r="F17" s="11">
        <v>9000000</v>
      </c>
      <c r="G17" s="11">
        <v>19275000</v>
      </c>
      <c r="H17" s="11">
        <v>19275000</v>
      </c>
      <c r="I17" s="23">
        <f>Tabell3[[#This Row],[Beviljat belopp]]/Tabell3[[#This Row],[Totalt sökt belopp]]</f>
        <v>1</v>
      </c>
      <c r="J17" s="2"/>
      <c r="K17" s="2"/>
    </row>
    <row r="18" spans="1:11" ht="15" x14ac:dyDescent="0.25">
      <c r="A18" s="7" t="s">
        <v>32</v>
      </c>
      <c r="B18" s="8">
        <v>16</v>
      </c>
      <c r="C18" s="8">
        <v>59</v>
      </c>
      <c r="D18" s="8">
        <v>151</v>
      </c>
      <c r="E18" s="11">
        <v>374500</v>
      </c>
      <c r="F18" s="11">
        <v>5440050</v>
      </c>
      <c r="G18" s="11">
        <v>15134550</v>
      </c>
      <c r="H18" s="11">
        <v>15134550</v>
      </c>
      <c r="I18" s="23">
        <f>Tabell3[[#This Row],[Beviljat belopp]]/Tabell3[[#This Row],[Totalt sökt belopp]]</f>
        <v>1</v>
      </c>
      <c r="J18" s="2"/>
      <c r="K18" s="2"/>
    </row>
    <row r="19" spans="1:11" ht="15" x14ac:dyDescent="0.25">
      <c r="A19" s="7" t="s">
        <v>33</v>
      </c>
      <c r="B19" s="8">
        <v>4</v>
      </c>
      <c r="C19" s="8">
        <v>10</v>
      </c>
      <c r="D19" s="8">
        <v>50</v>
      </c>
      <c r="E19" s="11">
        <v>87500</v>
      </c>
      <c r="F19" s="11">
        <v>2400000</v>
      </c>
      <c r="G19" s="11">
        <v>5287500</v>
      </c>
      <c r="H19" s="11">
        <v>5287500</v>
      </c>
      <c r="I19" s="23">
        <f>Tabell3[[#This Row],[Beviljat belopp]]/Tabell3[[#This Row],[Totalt sökt belopp]]</f>
        <v>1</v>
      </c>
      <c r="J19" s="2"/>
      <c r="K19" s="2"/>
    </row>
    <row r="20" spans="1:11" ht="15" x14ac:dyDescent="0.25">
      <c r="A20" s="7" t="s">
        <v>34</v>
      </c>
      <c r="B20" s="8">
        <v>3</v>
      </c>
      <c r="C20" s="8">
        <v>5</v>
      </c>
      <c r="D20" s="8">
        <v>5</v>
      </c>
      <c r="E20" s="11">
        <v>17500</v>
      </c>
      <c r="F20" s="11">
        <v>400000</v>
      </c>
      <c r="G20" s="11">
        <v>817500</v>
      </c>
      <c r="H20" s="11">
        <v>817500</v>
      </c>
      <c r="I20" s="23">
        <f>Tabell3[[#This Row],[Beviljat belopp]]/Tabell3[[#This Row],[Totalt sökt belopp]]</f>
        <v>1</v>
      </c>
      <c r="J20" s="2"/>
      <c r="K20" s="2"/>
    </row>
    <row r="21" spans="1:11" ht="15" x14ac:dyDescent="0.25">
      <c r="A21" s="7" t="s">
        <v>35</v>
      </c>
      <c r="B21" s="8">
        <v>5</v>
      </c>
      <c r="C21" s="8">
        <v>10</v>
      </c>
      <c r="D21" s="8">
        <v>61</v>
      </c>
      <c r="E21" s="11">
        <v>175000</v>
      </c>
      <c r="F21" s="11">
        <v>2840000</v>
      </c>
      <c r="G21" s="11">
        <v>6365000</v>
      </c>
      <c r="H21" s="11">
        <v>6365000</v>
      </c>
      <c r="I21" s="23">
        <f>Tabell3[[#This Row],[Beviljat belopp]]/Tabell3[[#This Row],[Totalt sökt belopp]]</f>
        <v>1</v>
      </c>
      <c r="J21" s="2"/>
      <c r="K21" s="2"/>
    </row>
    <row r="22" spans="1:11" ht="15" x14ac:dyDescent="0.25">
      <c r="A22" s="7" t="s">
        <v>36</v>
      </c>
      <c r="B22" s="8">
        <v>4</v>
      </c>
      <c r="C22" s="8">
        <v>2</v>
      </c>
      <c r="D22" s="8">
        <v>10</v>
      </c>
      <c r="E22" s="11">
        <v>17500</v>
      </c>
      <c r="F22" s="11">
        <v>480000</v>
      </c>
      <c r="G22" s="11">
        <v>1057500</v>
      </c>
      <c r="H22" s="11">
        <v>1057500</v>
      </c>
      <c r="I22" s="23">
        <f>Tabell3[[#This Row],[Beviljat belopp]]/Tabell3[[#This Row],[Totalt sökt belopp]]</f>
        <v>1</v>
      </c>
      <c r="J22" s="2"/>
      <c r="K22" s="2"/>
    </row>
    <row r="23" spans="1:11" ht="15" x14ac:dyDescent="0.25">
      <c r="A23" s="7" t="s">
        <v>64</v>
      </c>
      <c r="B23" s="8">
        <v>5</v>
      </c>
      <c r="C23" s="8">
        <v>40</v>
      </c>
      <c r="D23" s="8">
        <v>68</v>
      </c>
      <c r="E23" s="11">
        <v>112000</v>
      </c>
      <c r="F23" s="11">
        <v>2800008</v>
      </c>
      <c r="G23" s="11">
        <v>7512008</v>
      </c>
      <c r="H23" s="11">
        <v>7512008</v>
      </c>
      <c r="I23" s="23">
        <f>Tabell3[[#This Row],[Beviljat belopp]]/Tabell3[[#This Row],[Totalt sökt belopp]]</f>
        <v>1</v>
      </c>
      <c r="J23" s="2"/>
      <c r="K23" s="2"/>
    </row>
    <row r="24" spans="1:11" ht="15" x14ac:dyDescent="0.25">
      <c r="A24" s="7" t="s">
        <v>38</v>
      </c>
      <c r="B24" s="8">
        <v>7</v>
      </c>
      <c r="C24" s="8">
        <v>30</v>
      </c>
      <c r="D24" s="8">
        <v>200</v>
      </c>
      <c r="E24" s="11">
        <v>350000</v>
      </c>
      <c r="F24" s="11">
        <v>9200000</v>
      </c>
      <c r="G24" s="11">
        <v>20450000</v>
      </c>
      <c r="H24" s="11">
        <v>20450000</v>
      </c>
      <c r="I24" s="23">
        <f>Tabell3[[#This Row],[Beviljat belopp]]/Tabell3[[#This Row],[Totalt sökt belopp]]</f>
        <v>1</v>
      </c>
      <c r="J24" s="2"/>
      <c r="K24" s="2"/>
    </row>
    <row r="25" spans="1:11" ht="15" x14ac:dyDescent="0.25">
      <c r="A25" s="7" t="s">
        <v>65</v>
      </c>
      <c r="B25" s="8">
        <v>13</v>
      </c>
      <c r="C25" s="8">
        <v>40</v>
      </c>
      <c r="D25" s="8">
        <v>325</v>
      </c>
      <c r="E25" s="11">
        <v>787500</v>
      </c>
      <c r="F25" s="11">
        <v>14600000</v>
      </c>
      <c r="G25" s="11">
        <v>32837500</v>
      </c>
      <c r="H25" s="11">
        <v>32837500</v>
      </c>
      <c r="I25" s="23">
        <f>Tabell3[[#This Row],[Beviljat belopp]]/Tabell3[[#This Row],[Totalt sökt belopp]]</f>
        <v>1</v>
      </c>
      <c r="J25" s="2"/>
      <c r="K25" s="2"/>
    </row>
    <row r="26" spans="1:11" ht="15" x14ac:dyDescent="0.25">
      <c r="A26" s="7" t="s">
        <v>40</v>
      </c>
      <c r="B26" s="8">
        <v>5</v>
      </c>
      <c r="C26" s="8">
        <v>5</v>
      </c>
      <c r="D26" s="8">
        <v>110</v>
      </c>
      <c r="E26" s="11">
        <v>122500</v>
      </c>
      <c r="F26" s="11">
        <v>4600000</v>
      </c>
      <c r="G26" s="11">
        <v>10372500</v>
      </c>
      <c r="H26" s="11">
        <v>10372500</v>
      </c>
      <c r="I26" s="23">
        <f>Tabell3[[#This Row],[Beviljat belopp]]/Tabell3[[#This Row],[Totalt sökt belopp]]</f>
        <v>1</v>
      </c>
      <c r="J26" s="2"/>
      <c r="K26" s="2"/>
    </row>
    <row r="27" spans="1:11" ht="15" x14ac:dyDescent="0.25">
      <c r="A27" s="7" t="s">
        <v>41</v>
      </c>
      <c r="B27" s="8">
        <v>3</v>
      </c>
      <c r="C27" s="8">
        <v>16</v>
      </c>
      <c r="D27" s="8">
        <v>55</v>
      </c>
      <c r="E27" s="11">
        <v>105000</v>
      </c>
      <c r="F27" s="11">
        <v>2840000</v>
      </c>
      <c r="G27" s="11">
        <v>6175000</v>
      </c>
      <c r="H27" s="11">
        <v>6175000</v>
      </c>
      <c r="I27" s="23">
        <f>Tabell3[[#This Row],[Beviljat belopp]]/Tabell3[[#This Row],[Totalt sökt belopp]]</f>
        <v>1</v>
      </c>
      <c r="J27" s="2"/>
      <c r="K27" s="2"/>
    </row>
    <row r="28" spans="1:11" ht="15" x14ac:dyDescent="0.25">
      <c r="A28" s="7" t="s">
        <v>66</v>
      </c>
      <c r="B28" s="8">
        <v>3</v>
      </c>
      <c r="C28" s="8">
        <v>25</v>
      </c>
      <c r="D28" s="8">
        <v>100</v>
      </c>
      <c r="E28" s="11">
        <v>175000</v>
      </c>
      <c r="F28" s="11">
        <v>5000000</v>
      </c>
      <c r="G28" s="11">
        <v>10925000</v>
      </c>
      <c r="H28" s="11">
        <v>10925000</v>
      </c>
      <c r="I28" s="23">
        <f>Tabell3[[#This Row],[Beviljat belopp]]/Tabell3[[#This Row],[Totalt sökt belopp]]</f>
        <v>1</v>
      </c>
      <c r="J28" s="2"/>
      <c r="K28" s="2"/>
    </row>
    <row r="29" spans="1:11" ht="15" x14ac:dyDescent="0.25">
      <c r="A29" s="7" t="s">
        <v>42</v>
      </c>
      <c r="B29" s="8">
        <v>3</v>
      </c>
      <c r="C29" s="8">
        <v>0</v>
      </c>
      <c r="D29" s="8">
        <v>4</v>
      </c>
      <c r="E29" s="11">
        <v>14000</v>
      </c>
      <c r="F29" s="11">
        <v>160000</v>
      </c>
      <c r="G29" s="11">
        <v>374000</v>
      </c>
      <c r="H29" s="11">
        <v>374000</v>
      </c>
      <c r="I29" s="23">
        <f>Tabell3[[#This Row],[Beviljat belopp]]/Tabell3[[#This Row],[Totalt sökt belopp]]</f>
        <v>1</v>
      </c>
      <c r="J29" s="2"/>
      <c r="K29" s="2"/>
    </row>
    <row r="30" spans="1:11" ht="15" x14ac:dyDescent="0.25">
      <c r="A30" s="7" t="s">
        <v>43</v>
      </c>
      <c r="B30" s="8">
        <v>1</v>
      </c>
      <c r="C30" s="8">
        <v>10</v>
      </c>
      <c r="D30" s="8">
        <v>100</v>
      </c>
      <c r="E30" s="11">
        <f>280000+35000</f>
        <v>315000</v>
      </c>
      <c r="F30" s="11">
        <v>4400000</v>
      </c>
      <c r="G30" s="11">
        <v>10015000</v>
      </c>
      <c r="H30" s="11">
        <v>10015000</v>
      </c>
      <c r="I30" s="23">
        <f>Tabell3[[#This Row],[Beviljat belopp]]/Tabell3[[#This Row],[Totalt sökt belopp]]</f>
        <v>1</v>
      </c>
      <c r="J30" s="2"/>
      <c r="K30" s="2"/>
    </row>
    <row r="31" spans="1:11" ht="15" x14ac:dyDescent="0.25">
      <c r="A31" s="7" t="s">
        <v>67</v>
      </c>
      <c r="B31" s="8">
        <v>5</v>
      </c>
      <c r="C31" s="8">
        <v>16</v>
      </c>
      <c r="D31" s="8">
        <v>114</v>
      </c>
      <c r="E31" s="11">
        <v>280000</v>
      </c>
      <c r="F31" s="11">
        <v>5200000</v>
      </c>
      <c r="G31" s="11">
        <v>11660000</v>
      </c>
      <c r="H31" s="11">
        <v>11660000</v>
      </c>
      <c r="I31" s="23">
        <f>Tabell3[[#This Row],[Beviljat belopp]]/Tabell3[[#This Row],[Totalt sökt belopp]]</f>
        <v>1</v>
      </c>
      <c r="J31" s="2"/>
      <c r="K31" s="2"/>
    </row>
    <row r="32" spans="1:11" ht="15" x14ac:dyDescent="0.25">
      <c r="A32" s="7" t="s">
        <v>44</v>
      </c>
      <c r="B32" s="8">
        <v>15</v>
      </c>
      <c r="C32" s="8">
        <v>30</v>
      </c>
      <c r="D32" s="8">
        <v>220</v>
      </c>
      <c r="E32" s="11">
        <v>245000</v>
      </c>
      <c r="F32" s="11">
        <v>10000000</v>
      </c>
      <c r="G32" s="11">
        <v>22145000</v>
      </c>
      <c r="H32" s="11">
        <v>22145000</v>
      </c>
      <c r="I32" s="23">
        <f>Tabell3[[#This Row],[Beviljat belopp]]/Tabell3[[#This Row],[Totalt sökt belopp]]</f>
        <v>1</v>
      </c>
      <c r="J32" s="2"/>
      <c r="K32" s="2"/>
    </row>
    <row r="33" spans="1:11" ht="15" x14ac:dyDescent="0.25">
      <c r="A33" s="7" t="s">
        <v>46</v>
      </c>
      <c r="B33" s="8">
        <v>3</v>
      </c>
      <c r="C33" s="8">
        <v>77</v>
      </c>
      <c r="D33" s="8">
        <v>80</v>
      </c>
      <c r="E33" s="11">
        <v>227500</v>
      </c>
      <c r="F33" s="11">
        <v>6280000</v>
      </c>
      <c r="G33" s="11">
        <v>12817500</v>
      </c>
      <c r="H33" s="11">
        <v>12817500</v>
      </c>
      <c r="I33" s="23">
        <f>Tabell3[[#This Row],[Beviljat belopp]]/Tabell3[[#This Row],[Totalt sökt belopp]]</f>
        <v>1</v>
      </c>
      <c r="J33" s="2"/>
      <c r="K33" s="2"/>
    </row>
    <row r="34" spans="1:11" ht="15" x14ac:dyDescent="0.25">
      <c r="A34" s="7" t="s">
        <v>68</v>
      </c>
      <c r="B34" s="8">
        <v>5</v>
      </c>
      <c r="C34" s="8">
        <v>20</v>
      </c>
      <c r="D34" s="8">
        <v>147</v>
      </c>
      <c r="E34" s="11">
        <v>164500</v>
      </c>
      <c r="F34" s="11">
        <v>6680000</v>
      </c>
      <c r="G34" s="11">
        <v>14794500</v>
      </c>
      <c r="H34" s="11">
        <v>14794500</v>
      </c>
      <c r="I34" s="23">
        <f>Tabell3[[#This Row],[Beviljat belopp]]/Tabell3[[#This Row],[Totalt sökt belopp]]</f>
        <v>1</v>
      </c>
      <c r="J34" s="2"/>
      <c r="K34" s="2"/>
    </row>
    <row r="35" spans="1:11" ht="15" x14ac:dyDescent="0.25">
      <c r="A35" s="7" t="s">
        <v>47</v>
      </c>
      <c r="B35" s="8">
        <v>3</v>
      </c>
      <c r="C35" s="8">
        <v>15</v>
      </c>
      <c r="D35" s="8">
        <v>46</v>
      </c>
      <c r="E35" s="11">
        <v>59500</v>
      </c>
      <c r="F35" s="11">
        <v>2440000</v>
      </c>
      <c r="G35" s="11">
        <v>5249500</v>
      </c>
      <c r="H35" s="11">
        <v>5249500</v>
      </c>
      <c r="I35" s="23">
        <f>Tabell3[[#This Row],[Beviljat belopp]]/Tabell3[[#This Row],[Totalt sökt belopp]]</f>
        <v>1</v>
      </c>
      <c r="J35" s="2"/>
      <c r="K35" s="2"/>
    </row>
    <row r="36" spans="1:11" ht="15" x14ac:dyDescent="0.25">
      <c r="A36" s="7" t="s">
        <v>48</v>
      </c>
      <c r="B36" s="8">
        <v>5</v>
      </c>
      <c r="C36" s="8">
        <v>8</v>
      </c>
      <c r="D36" s="8">
        <v>23</v>
      </c>
      <c r="E36" s="11">
        <v>87500</v>
      </c>
      <c r="F36" s="11">
        <v>992000</v>
      </c>
      <c r="G36" s="11">
        <v>2469500</v>
      </c>
      <c r="H36" s="11">
        <v>2469500</v>
      </c>
      <c r="I36" s="23">
        <f>Tabell3[[#This Row],[Beviljat belopp]]/Tabell3[[#This Row],[Totalt sökt belopp]]</f>
        <v>1</v>
      </c>
      <c r="J36" s="2"/>
      <c r="K36" s="2"/>
    </row>
    <row r="37" spans="1:11" ht="15" x14ac:dyDescent="0.25">
      <c r="A37" s="7" t="s">
        <v>49</v>
      </c>
      <c r="B37" s="8">
        <v>5</v>
      </c>
      <c r="C37" s="8">
        <v>5</v>
      </c>
      <c r="D37" s="8">
        <v>25</v>
      </c>
      <c r="E37" s="11">
        <v>35000</v>
      </c>
      <c r="F37" s="11">
        <v>1000020</v>
      </c>
      <c r="G37" s="11">
        <v>2435020</v>
      </c>
      <c r="H37" s="11">
        <v>2435020</v>
      </c>
      <c r="I37" s="23">
        <f>Tabell3[[#This Row],[Beviljat belopp]]/Tabell3[[#This Row],[Totalt sökt belopp]]</f>
        <v>1</v>
      </c>
      <c r="J37" s="2"/>
      <c r="K37" s="2"/>
    </row>
    <row r="38" spans="1:11" ht="15" x14ac:dyDescent="0.25">
      <c r="A38" s="7" t="s">
        <v>50</v>
      </c>
      <c r="B38" s="8">
        <v>3</v>
      </c>
      <c r="C38" s="8">
        <v>3</v>
      </c>
      <c r="D38" s="8">
        <v>94</v>
      </c>
      <c r="E38" s="11">
        <v>217000</v>
      </c>
      <c r="F38" s="11">
        <f>3480000+400000</f>
        <v>3880000</v>
      </c>
      <c r="G38" s="11">
        <v>8887000</v>
      </c>
      <c r="H38" s="11">
        <v>8887000</v>
      </c>
      <c r="I38" s="23">
        <f>Tabell3[[#This Row],[Beviljat belopp]]/Tabell3[[#This Row],[Totalt sökt belopp]]</f>
        <v>1</v>
      </c>
      <c r="J38" s="2"/>
      <c r="K38" s="2"/>
    </row>
    <row r="39" spans="1:11" ht="15" x14ac:dyDescent="0.25">
      <c r="A39" s="7" t="s">
        <v>51</v>
      </c>
      <c r="B39" s="8">
        <v>15</v>
      </c>
      <c r="C39" s="8">
        <v>36</v>
      </c>
      <c r="D39" s="8">
        <v>166</v>
      </c>
      <c r="E39" s="11">
        <v>315000</v>
      </c>
      <c r="F39" s="11">
        <v>8080000</v>
      </c>
      <c r="G39" s="11">
        <v>17775000</v>
      </c>
      <c r="H39" s="11">
        <v>17775000</v>
      </c>
      <c r="I39" s="23">
        <f>Tabell3[[#This Row],[Beviljat belopp]]/Tabell3[[#This Row],[Totalt sökt belopp]]</f>
        <v>1</v>
      </c>
      <c r="J39" s="2"/>
      <c r="K39" s="2"/>
    </row>
    <row r="40" spans="1:11" ht="15" x14ac:dyDescent="0.25">
      <c r="A40" s="7" t="s">
        <v>52</v>
      </c>
      <c r="B40" s="8">
        <v>7</v>
      </c>
      <c r="C40" s="8">
        <v>59</v>
      </c>
      <c r="D40" s="8">
        <v>212</v>
      </c>
      <c r="E40" s="11">
        <v>199500</v>
      </c>
      <c r="F40" s="11">
        <v>10840000</v>
      </c>
      <c r="G40" s="11">
        <v>23409500</v>
      </c>
      <c r="H40" s="11">
        <v>23409500</v>
      </c>
      <c r="I40" s="23">
        <f>Tabell3[[#This Row],[Beviljat belopp]]/Tabell3[[#This Row],[Totalt sökt belopp]]</f>
        <v>1</v>
      </c>
      <c r="J40" s="2"/>
      <c r="K40" s="2"/>
    </row>
    <row r="41" spans="1:11" ht="15" x14ac:dyDescent="0.25">
      <c r="A41" s="7" t="s">
        <v>54</v>
      </c>
      <c r="B41" s="8">
        <v>4</v>
      </c>
      <c r="C41" s="8">
        <v>30</v>
      </c>
      <c r="D41" s="8">
        <v>115</v>
      </c>
      <c r="E41" s="11">
        <v>52500</v>
      </c>
      <c r="F41" s="11">
        <v>5800000</v>
      </c>
      <c r="G41" s="11">
        <v>12502500</v>
      </c>
      <c r="H41" s="11">
        <v>12502500</v>
      </c>
      <c r="I41" s="23">
        <f>Tabell3[[#This Row],[Beviljat belopp]]/Tabell3[[#This Row],[Totalt sökt belopp]]</f>
        <v>1</v>
      </c>
      <c r="J41" s="2"/>
      <c r="K41" s="2"/>
    </row>
    <row r="42" spans="1:11" ht="15" x14ac:dyDescent="0.25">
      <c r="A42" s="7" t="s">
        <v>57</v>
      </c>
      <c r="B42" s="8">
        <v>12</v>
      </c>
      <c r="C42" s="8">
        <v>0</v>
      </c>
      <c r="D42" s="8">
        <v>219</v>
      </c>
      <c r="E42" s="11">
        <v>280000</v>
      </c>
      <c r="F42" s="11">
        <v>8760000</v>
      </c>
      <c r="G42" s="11">
        <v>19990000</v>
      </c>
      <c r="H42" s="11">
        <v>19990000</v>
      </c>
      <c r="I42" s="23">
        <f>Tabell3[[#This Row],[Beviljat belopp]]/Tabell3[[#This Row],[Totalt sökt belopp]]</f>
        <v>1</v>
      </c>
      <c r="J42" s="2"/>
      <c r="K42" s="2"/>
    </row>
    <row r="43" spans="1:11" ht="15" x14ac:dyDescent="0.25">
      <c r="A43" s="7" t="s">
        <v>58</v>
      </c>
      <c r="B43" s="8">
        <v>4</v>
      </c>
      <c r="C43" s="8">
        <v>4</v>
      </c>
      <c r="D43" s="8">
        <v>55</v>
      </c>
      <c r="E43" s="11">
        <v>210000</v>
      </c>
      <c r="F43" s="11">
        <v>2360000</v>
      </c>
      <c r="G43" s="11">
        <v>5440000</v>
      </c>
      <c r="H43" s="11">
        <v>5440000</v>
      </c>
      <c r="I43" s="23">
        <f>Tabell3[[#This Row],[Beviljat belopp]]/Tabell3[[#This Row],[Totalt sökt belopp]]</f>
        <v>1</v>
      </c>
      <c r="J43" s="2"/>
      <c r="K43" s="2"/>
    </row>
    <row r="44" spans="1:11" ht="15" x14ac:dyDescent="0.25">
      <c r="A44" s="9" t="s">
        <v>59</v>
      </c>
      <c r="B44" s="10">
        <v>8</v>
      </c>
      <c r="C44" s="10">
        <v>21</v>
      </c>
      <c r="D44" s="10">
        <v>62</v>
      </c>
      <c r="E44" s="12">
        <v>182000</v>
      </c>
      <c r="F44" s="12">
        <v>2470080</v>
      </c>
      <c r="G44" s="12">
        <v>6382080</v>
      </c>
      <c r="H44" s="12">
        <v>6382080</v>
      </c>
      <c r="I44" s="24">
        <f>Tabell3[[#This Row],[Beviljat belopp]]/Tabell3[[#This Row],[Totalt sökt belopp]]</f>
        <v>1</v>
      </c>
      <c r="J44" s="2"/>
      <c r="K44" s="2"/>
    </row>
    <row r="45" spans="1:11" ht="15" x14ac:dyDescent="0.25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</row>
    <row r="46" spans="1:11" ht="15" x14ac:dyDescent="0.25">
      <c r="A46" s="17" t="s">
        <v>60</v>
      </c>
      <c r="B46" s="17">
        <v>277</v>
      </c>
      <c r="C46" s="17">
        <v>971</v>
      </c>
      <c r="D46" s="17">
        <v>4897</v>
      </c>
      <c r="E46" s="18">
        <v>9096500</v>
      </c>
      <c r="F46" s="18">
        <v>228942158</v>
      </c>
      <c r="G46" s="18">
        <v>512182158</v>
      </c>
      <c r="H46" s="18">
        <v>512182158</v>
      </c>
      <c r="I46" s="25">
        <v>1</v>
      </c>
      <c r="J46" s="2"/>
      <c r="K46" s="2"/>
    </row>
    <row r="47" spans="1:1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35472-D9D7-4112-A930-9F1BDD59D4DF}">
  <dimension ref="A1:K55"/>
  <sheetViews>
    <sheetView topLeftCell="A17" workbookViewId="0">
      <selection activeCell="G41" sqref="G41"/>
    </sheetView>
  </sheetViews>
  <sheetFormatPr defaultColWidth="0" defaultRowHeight="12.75" zeroHeight="1" x14ac:dyDescent="0.2"/>
  <cols>
    <col min="1" max="1" width="27.85546875" bestFit="1" customWidth="1"/>
    <col min="2" max="2" width="24" customWidth="1"/>
    <col min="3" max="4" width="19.42578125" customWidth="1"/>
    <col min="5" max="5" width="27.7109375" customWidth="1"/>
    <col min="6" max="6" width="19.7109375" customWidth="1"/>
    <col min="7" max="7" width="26.5703125" customWidth="1"/>
    <col min="8" max="8" width="20.42578125" customWidth="1"/>
    <col min="9" max="9" width="21.42578125" customWidth="1"/>
    <col min="10" max="11" width="9.140625" customWidth="1"/>
    <col min="12" max="16384" width="9.140625" hidden="1"/>
  </cols>
  <sheetData>
    <row r="1" spans="1:11" ht="29.25" customHeight="1" x14ac:dyDescent="0.2">
      <c r="A1" s="3" t="s">
        <v>0</v>
      </c>
      <c r="B1" s="4" t="s">
        <v>1</v>
      </c>
      <c r="C1" s="28" t="s">
        <v>2</v>
      </c>
      <c r="D1" s="28" t="s">
        <v>69</v>
      </c>
      <c r="E1" s="28" t="s">
        <v>10</v>
      </c>
      <c r="F1" s="28" t="s">
        <v>11</v>
      </c>
      <c r="G1" s="28" t="s">
        <v>12</v>
      </c>
      <c r="H1" s="28" t="s">
        <v>7</v>
      </c>
      <c r="I1" s="29" t="s">
        <v>8</v>
      </c>
      <c r="J1" s="2"/>
      <c r="K1" s="2"/>
    </row>
    <row r="2" spans="1:11" ht="15" x14ac:dyDescent="0.25">
      <c r="A2" s="7" t="s">
        <v>62</v>
      </c>
      <c r="B2" s="8">
        <v>7</v>
      </c>
      <c r="C2" s="8">
        <v>40</v>
      </c>
      <c r="D2" s="8">
        <v>140</v>
      </c>
      <c r="E2" s="11">
        <v>420000</v>
      </c>
      <c r="F2" s="11">
        <v>7200000</v>
      </c>
      <c r="G2" s="11">
        <v>24220000</v>
      </c>
      <c r="H2" s="11">
        <v>24220000</v>
      </c>
      <c r="I2" s="23">
        <f>Tabell35[[#This Row],[Beviljat belopp]]/Tabell35[[#This Row],[Totalt sökt belopp]]</f>
        <v>1</v>
      </c>
      <c r="J2" s="2"/>
      <c r="K2" s="2"/>
    </row>
    <row r="3" spans="1:11" ht="15" x14ac:dyDescent="0.25">
      <c r="A3" s="7" t="s">
        <v>13</v>
      </c>
      <c r="B3" s="8">
        <v>15</v>
      </c>
      <c r="C3" s="8">
        <v>39</v>
      </c>
      <c r="D3" s="8">
        <v>82</v>
      </c>
      <c r="E3" s="11">
        <v>143500</v>
      </c>
      <c r="F3" s="11">
        <v>4840000</v>
      </c>
      <c r="G3" s="11">
        <v>15173500</v>
      </c>
      <c r="H3" s="11">
        <v>15173500</v>
      </c>
      <c r="I3" s="23">
        <f>Tabell35[[#This Row],[Beviljat belopp]]/Tabell35[[#This Row],[Totalt sökt belopp]]</f>
        <v>1</v>
      </c>
      <c r="J3" s="2"/>
      <c r="K3" s="2"/>
    </row>
    <row r="4" spans="1:11" ht="15" x14ac:dyDescent="0.25">
      <c r="A4" s="7" t="s">
        <v>14</v>
      </c>
      <c r="B4" s="8">
        <v>8</v>
      </c>
      <c r="C4" s="8">
        <v>2</v>
      </c>
      <c r="D4" s="8">
        <v>30</v>
      </c>
      <c r="E4" s="11">
        <v>7000</v>
      </c>
      <c r="F4" s="11">
        <v>280000</v>
      </c>
      <c r="G4" s="11">
        <v>3647000</v>
      </c>
      <c r="H4" s="11">
        <v>3647000</v>
      </c>
      <c r="I4" s="23">
        <f>Tabell35[[#This Row],[Beviljat belopp]]/Tabell35[[#This Row],[Totalt sökt belopp]]</f>
        <v>1</v>
      </c>
      <c r="J4" s="2"/>
      <c r="K4" s="2"/>
    </row>
    <row r="5" spans="1:11" ht="15" x14ac:dyDescent="0.25">
      <c r="A5" s="7" t="s">
        <v>16</v>
      </c>
      <c r="B5" s="8">
        <v>6</v>
      </c>
      <c r="C5" s="8">
        <v>12</v>
      </c>
      <c r="D5" s="8">
        <v>15</v>
      </c>
      <c r="E5" s="11">
        <v>52500</v>
      </c>
      <c r="F5" s="11">
        <v>1080000</v>
      </c>
      <c r="G5" s="11">
        <v>3142500</v>
      </c>
      <c r="H5" s="11">
        <v>3142500</v>
      </c>
      <c r="I5" s="23">
        <f>Tabell35[[#This Row],[Beviljat belopp]]/Tabell35[[#This Row],[Totalt sökt belopp]]</f>
        <v>1</v>
      </c>
      <c r="J5" s="2"/>
      <c r="K5" s="2"/>
    </row>
    <row r="6" spans="1:11" ht="15" x14ac:dyDescent="0.25">
      <c r="A6" s="7" t="s">
        <v>17</v>
      </c>
      <c r="B6" s="8">
        <v>12</v>
      </c>
      <c r="C6" s="8">
        <v>3</v>
      </c>
      <c r="D6" s="8">
        <v>27</v>
      </c>
      <c r="E6" s="11">
        <v>7000</v>
      </c>
      <c r="F6" s="11">
        <v>1200000</v>
      </c>
      <c r="G6" s="11">
        <v>4267000</v>
      </c>
      <c r="H6" s="11">
        <v>4267000</v>
      </c>
      <c r="I6" s="23">
        <f>Tabell35[[#This Row],[Beviljat belopp]]/Tabell35[[#This Row],[Totalt sökt belopp]]</f>
        <v>1</v>
      </c>
      <c r="J6" s="2"/>
      <c r="K6" s="2"/>
    </row>
    <row r="7" spans="1:11" ht="15" x14ac:dyDescent="0.25">
      <c r="A7" s="7" t="s">
        <v>18</v>
      </c>
      <c r="B7" s="8">
        <v>3</v>
      </c>
      <c r="C7" s="8">
        <v>4</v>
      </c>
      <c r="D7" s="8">
        <v>10</v>
      </c>
      <c r="E7" s="11">
        <v>35000</v>
      </c>
      <c r="F7" s="11">
        <v>560000</v>
      </c>
      <c r="G7" s="11">
        <v>1815000</v>
      </c>
      <c r="H7" s="11">
        <v>1815000</v>
      </c>
      <c r="I7" s="23">
        <f>Tabell35[[#This Row],[Beviljat belopp]]/Tabell35[[#This Row],[Totalt sökt belopp]]</f>
        <v>1</v>
      </c>
      <c r="J7" s="2"/>
      <c r="K7" s="2"/>
    </row>
    <row r="8" spans="1:11" ht="15" x14ac:dyDescent="0.25">
      <c r="A8" s="7" t="s">
        <v>19</v>
      </c>
      <c r="B8" s="8">
        <v>4</v>
      </c>
      <c r="C8" s="8">
        <v>3</v>
      </c>
      <c r="D8" s="8">
        <v>7</v>
      </c>
      <c r="E8" s="11">
        <v>0</v>
      </c>
      <c r="F8" s="11">
        <v>400000</v>
      </c>
      <c r="G8" s="11">
        <v>1260000</v>
      </c>
      <c r="H8" s="11">
        <v>1260000</v>
      </c>
      <c r="I8" s="23">
        <f>Tabell35[[#This Row],[Beviljat belopp]]/Tabell35[[#This Row],[Totalt sökt belopp]]</f>
        <v>1</v>
      </c>
      <c r="J8" s="2"/>
      <c r="K8" s="2"/>
    </row>
    <row r="9" spans="1:11" ht="15" x14ac:dyDescent="0.25">
      <c r="A9" s="7" t="s">
        <v>20</v>
      </c>
      <c r="B9" s="8">
        <v>5</v>
      </c>
      <c r="C9" s="8">
        <v>1</v>
      </c>
      <c r="D9" s="8">
        <v>30</v>
      </c>
      <c r="E9" s="11">
        <v>0</v>
      </c>
      <c r="F9" s="11">
        <v>1240000</v>
      </c>
      <c r="G9" s="11">
        <v>4570000</v>
      </c>
      <c r="H9" s="11">
        <v>4570000</v>
      </c>
      <c r="I9" s="23">
        <f>Tabell35[[#This Row],[Beviljat belopp]]/Tabell35[[#This Row],[Totalt sökt belopp]]</f>
        <v>1</v>
      </c>
      <c r="J9" s="2"/>
      <c r="K9" s="2"/>
    </row>
    <row r="10" spans="1:11" ht="15" x14ac:dyDescent="0.25">
      <c r="A10" s="7" t="s">
        <v>21</v>
      </c>
      <c r="B10" s="8">
        <v>13</v>
      </c>
      <c r="C10" s="8">
        <v>100</v>
      </c>
      <c r="D10" s="8">
        <v>325</v>
      </c>
      <c r="E10" s="11">
        <v>875000</v>
      </c>
      <c r="F10" s="11">
        <v>17000000</v>
      </c>
      <c r="G10" s="11">
        <v>56625000</v>
      </c>
      <c r="H10" s="11">
        <v>56625000</v>
      </c>
      <c r="I10" s="23">
        <f>Tabell35[[#This Row],[Beviljat belopp]]/Tabell35[[#This Row],[Totalt sökt belopp]]</f>
        <v>1</v>
      </c>
      <c r="J10" s="2"/>
      <c r="K10" s="2"/>
    </row>
    <row r="11" spans="1:11" ht="15" x14ac:dyDescent="0.25">
      <c r="A11" s="7" t="s">
        <v>22</v>
      </c>
      <c r="B11" s="8">
        <v>5</v>
      </c>
      <c r="C11" s="8">
        <v>30</v>
      </c>
      <c r="D11" s="8">
        <v>35</v>
      </c>
      <c r="E11" s="11">
        <v>105000</v>
      </c>
      <c r="F11" s="11">
        <v>2600000</v>
      </c>
      <c r="G11" s="11">
        <v>7455000</v>
      </c>
      <c r="H11" s="11">
        <v>7455000</v>
      </c>
      <c r="I11" s="23">
        <f>Tabell35[[#This Row],[Beviljat belopp]]/Tabell35[[#This Row],[Totalt sökt belopp]]</f>
        <v>1</v>
      </c>
      <c r="J11" s="2"/>
      <c r="K11" s="2"/>
    </row>
    <row r="12" spans="1:11" ht="15" x14ac:dyDescent="0.25">
      <c r="A12" s="7" t="s">
        <v>25</v>
      </c>
      <c r="B12" s="8">
        <v>11</v>
      </c>
      <c r="C12" s="8">
        <v>7</v>
      </c>
      <c r="D12" s="8">
        <v>14</v>
      </c>
      <c r="E12" s="11">
        <v>52500</v>
      </c>
      <c r="F12" s="11">
        <v>840000</v>
      </c>
      <c r="G12" s="11">
        <v>2642500</v>
      </c>
      <c r="H12" s="11">
        <v>2642500</v>
      </c>
      <c r="I12" s="23">
        <f>Tabell35[[#This Row],[Beviljat belopp]]/Tabell35[[#This Row],[Totalt sökt belopp]]</f>
        <v>1</v>
      </c>
      <c r="J12" s="2"/>
      <c r="K12" s="2"/>
    </row>
    <row r="13" spans="1:11" ht="15" x14ac:dyDescent="0.25">
      <c r="A13" s="7" t="s">
        <v>26</v>
      </c>
      <c r="B13" s="8">
        <v>3</v>
      </c>
      <c r="C13" s="8">
        <v>13</v>
      </c>
      <c r="D13" s="8">
        <v>50</v>
      </c>
      <c r="E13" s="11">
        <v>10500</v>
      </c>
      <c r="F13" s="11">
        <v>2520000</v>
      </c>
      <c r="G13" s="11">
        <v>8420500</v>
      </c>
      <c r="H13" s="11">
        <v>8420500</v>
      </c>
      <c r="I13" s="23">
        <f>Tabell35[[#This Row],[Beviljat belopp]]/Tabell35[[#This Row],[Totalt sökt belopp]]</f>
        <v>1</v>
      </c>
      <c r="J13" s="2"/>
      <c r="K13" s="2"/>
    </row>
    <row r="14" spans="1:11" ht="15" x14ac:dyDescent="0.25">
      <c r="A14" s="7" t="s">
        <v>63</v>
      </c>
      <c r="B14" s="8">
        <v>3</v>
      </c>
      <c r="C14" s="8">
        <v>19</v>
      </c>
      <c r="D14" s="8">
        <v>45</v>
      </c>
      <c r="E14" s="11">
        <v>157500</v>
      </c>
      <c r="F14" s="11">
        <v>2560000</v>
      </c>
      <c r="G14" s="11">
        <v>8237500</v>
      </c>
      <c r="H14" s="11">
        <v>8237500</v>
      </c>
      <c r="I14" s="23">
        <f>Tabell35[[#This Row],[Beviljat belopp]]/Tabell35[[#This Row],[Totalt sökt belopp]]</f>
        <v>1</v>
      </c>
      <c r="J14" s="2"/>
      <c r="K14" s="2"/>
    </row>
    <row r="15" spans="1:11" ht="15" x14ac:dyDescent="0.25">
      <c r="A15" s="7" t="s">
        <v>27</v>
      </c>
      <c r="B15" s="8">
        <v>3</v>
      </c>
      <c r="C15" s="8">
        <v>6</v>
      </c>
      <c r="D15" s="8">
        <v>22</v>
      </c>
      <c r="E15" s="11">
        <v>56000</v>
      </c>
      <c r="F15" s="11">
        <v>1120000</v>
      </c>
      <c r="G15" s="11">
        <v>3776000</v>
      </c>
      <c r="H15" s="11">
        <v>3776000</v>
      </c>
      <c r="I15" s="23">
        <f>Tabell35[[#This Row],[Beviljat belopp]]/Tabell35[[#This Row],[Totalt sökt belopp]]</f>
        <v>1</v>
      </c>
      <c r="J15" s="2"/>
      <c r="K15" s="2"/>
    </row>
    <row r="16" spans="1:11" ht="15" x14ac:dyDescent="0.25">
      <c r="A16" s="7" t="s">
        <v>30</v>
      </c>
      <c r="B16" s="8">
        <v>6</v>
      </c>
      <c r="C16" s="8">
        <v>1</v>
      </c>
      <c r="D16" s="8">
        <v>10</v>
      </c>
      <c r="E16" s="11">
        <v>35000</v>
      </c>
      <c r="F16" s="11">
        <v>440000</v>
      </c>
      <c r="G16" s="11">
        <v>1605000</v>
      </c>
      <c r="H16" s="11">
        <v>1605000</v>
      </c>
      <c r="I16" s="23">
        <f>Tabell35[[#This Row],[Beviljat belopp]]/Tabell35[[#This Row],[Totalt sökt belopp]]</f>
        <v>1</v>
      </c>
      <c r="J16" s="2"/>
      <c r="K16" s="2"/>
    </row>
    <row r="17" spans="1:11" ht="15" x14ac:dyDescent="0.25">
      <c r="A17" s="7" t="s">
        <v>31</v>
      </c>
      <c r="B17" s="8">
        <v>7</v>
      </c>
      <c r="C17" s="8">
        <v>25</v>
      </c>
      <c r="D17" s="8">
        <v>50</v>
      </c>
      <c r="E17" s="11">
        <v>175000</v>
      </c>
      <c r="F17" s="11">
        <v>3000000</v>
      </c>
      <c r="G17" s="11">
        <v>9425000</v>
      </c>
      <c r="H17" s="11">
        <v>9425000</v>
      </c>
      <c r="I17" s="23">
        <f>Tabell35[[#This Row],[Beviljat belopp]]/Tabell35[[#This Row],[Totalt sökt belopp]]</f>
        <v>1</v>
      </c>
      <c r="J17" s="2"/>
      <c r="K17" s="2"/>
    </row>
    <row r="18" spans="1:11" ht="15" x14ac:dyDescent="0.25">
      <c r="A18" s="7" t="s">
        <v>32</v>
      </c>
      <c r="B18" s="8">
        <v>16</v>
      </c>
      <c r="C18" s="8">
        <v>40</v>
      </c>
      <c r="D18" s="8">
        <v>142</v>
      </c>
      <c r="E18" s="11">
        <v>290500</v>
      </c>
      <c r="F18" s="11">
        <v>5560100</v>
      </c>
      <c r="G18" s="11">
        <v>22670600</v>
      </c>
      <c r="H18" s="11">
        <v>22670600</v>
      </c>
      <c r="I18" s="23">
        <f>Tabell35[[#This Row],[Beviljat belopp]]/Tabell35[[#This Row],[Totalt sökt belopp]]</f>
        <v>1</v>
      </c>
      <c r="J18" s="2"/>
      <c r="K18" s="2"/>
    </row>
    <row r="19" spans="1:11" ht="15" x14ac:dyDescent="0.25">
      <c r="A19" s="7" t="s">
        <v>33</v>
      </c>
      <c r="B19" s="8">
        <v>4</v>
      </c>
      <c r="C19" s="8">
        <v>5</v>
      </c>
      <c r="D19" s="8">
        <v>10</v>
      </c>
      <c r="E19" s="11">
        <v>17500</v>
      </c>
      <c r="F19" s="11">
        <v>600000</v>
      </c>
      <c r="G19" s="11">
        <v>1867500</v>
      </c>
      <c r="H19" s="11">
        <v>1867500</v>
      </c>
      <c r="I19" s="23">
        <f>Tabell35[[#This Row],[Beviljat belopp]]/Tabell35[[#This Row],[Totalt sökt belopp]]</f>
        <v>1</v>
      </c>
      <c r="J19" s="2"/>
      <c r="K19" s="2"/>
    </row>
    <row r="20" spans="1:11" ht="15" x14ac:dyDescent="0.25">
      <c r="A20" s="7" t="s">
        <v>34</v>
      </c>
      <c r="B20" s="8">
        <v>3</v>
      </c>
      <c r="C20" s="8">
        <v>10</v>
      </c>
      <c r="D20" s="8">
        <v>10</v>
      </c>
      <c r="E20" s="11">
        <v>17500</v>
      </c>
      <c r="F20" s="11">
        <v>800000</v>
      </c>
      <c r="G20" s="11">
        <v>2217500</v>
      </c>
      <c r="H20" s="11">
        <v>2217500</v>
      </c>
      <c r="I20" s="23">
        <f>Tabell35[[#This Row],[Beviljat belopp]]/Tabell35[[#This Row],[Totalt sökt belopp]]</f>
        <v>1</v>
      </c>
      <c r="J20" s="2"/>
      <c r="K20" s="2"/>
    </row>
    <row r="21" spans="1:11" ht="15" x14ac:dyDescent="0.25">
      <c r="A21" s="7" t="s">
        <v>35</v>
      </c>
      <c r="B21" s="8">
        <v>5</v>
      </c>
      <c r="C21" s="8">
        <v>2</v>
      </c>
      <c r="D21" s="8">
        <v>15</v>
      </c>
      <c r="E21" s="11">
        <v>66500</v>
      </c>
      <c r="F21" s="11">
        <v>680000</v>
      </c>
      <c r="G21" s="11">
        <v>2456500</v>
      </c>
      <c r="H21" s="11">
        <v>2456500</v>
      </c>
      <c r="I21" s="23">
        <f>Tabell35[[#This Row],[Beviljat belopp]]/Tabell35[[#This Row],[Totalt sökt belopp]]</f>
        <v>1</v>
      </c>
      <c r="J21" s="2"/>
      <c r="K21" s="2"/>
    </row>
    <row r="22" spans="1:11" ht="15" x14ac:dyDescent="0.25">
      <c r="A22" s="7" t="s">
        <v>64</v>
      </c>
      <c r="B22" s="8">
        <v>5</v>
      </c>
      <c r="C22" s="8">
        <v>37</v>
      </c>
      <c r="D22" s="8">
        <v>53</v>
      </c>
      <c r="E22" s="11">
        <v>150500</v>
      </c>
      <c r="F22" s="11">
        <v>2280060</v>
      </c>
      <c r="G22" s="11">
        <v>9370560</v>
      </c>
      <c r="H22" s="11">
        <v>9370560</v>
      </c>
      <c r="I22" s="23">
        <f>Tabell35[[#This Row],[Beviljat belopp]]/Tabell35[[#This Row],[Totalt sökt belopp]]</f>
        <v>1</v>
      </c>
      <c r="J22" s="2"/>
      <c r="K22" s="2"/>
    </row>
    <row r="23" spans="1:11" ht="15" x14ac:dyDescent="0.25">
      <c r="A23" s="7" t="s">
        <v>38</v>
      </c>
      <c r="B23" s="8">
        <v>7</v>
      </c>
      <c r="C23" s="8">
        <v>45</v>
      </c>
      <c r="D23" s="8">
        <v>90</v>
      </c>
      <c r="E23" s="11">
        <v>157500</v>
      </c>
      <c r="F23" s="11">
        <v>5400000</v>
      </c>
      <c r="G23" s="11">
        <v>16807500</v>
      </c>
      <c r="H23" s="11">
        <v>16807500</v>
      </c>
      <c r="I23" s="23">
        <f>Tabell35[[#This Row],[Beviljat belopp]]/Tabell35[[#This Row],[Totalt sökt belopp]]</f>
        <v>1</v>
      </c>
      <c r="J23" s="2"/>
      <c r="K23" s="2"/>
    </row>
    <row r="24" spans="1:11" ht="15" x14ac:dyDescent="0.25">
      <c r="A24" s="7" t="s">
        <v>65</v>
      </c>
      <c r="B24" s="8">
        <v>13</v>
      </c>
      <c r="C24" s="8">
        <v>20</v>
      </c>
      <c r="D24" s="8">
        <v>75</v>
      </c>
      <c r="E24" s="11">
        <v>262500</v>
      </c>
      <c r="F24" s="11">
        <v>3800000</v>
      </c>
      <c r="G24" s="11">
        <v>12912500</v>
      </c>
      <c r="H24" s="11">
        <v>12912500</v>
      </c>
      <c r="I24" s="23">
        <f>Tabell35[[#This Row],[Beviljat belopp]]/Tabell35[[#This Row],[Totalt sökt belopp]]</f>
        <v>1</v>
      </c>
      <c r="J24" s="2"/>
      <c r="K24" s="2"/>
    </row>
    <row r="25" spans="1:11" ht="15" x14ac:dyDescent="0.25">
      <c r="A25" s="7" t="s">
        <v>40</v>
      </c>
      <c r="B25" s="8">
        <v>5</v>
      </c>
      <c r="C25" s="8">
        <v>3</v>
      </c>
      <c r="D25" s="8">
        <v>35</v>
      </c>
      <c r="E25" s="11">
        <v>42000</v>
      </c>
      <c r="F25" s="11">
        <v>1520000</v>
      </c>
      <c r="G25" s="11">
        <v>5502000</v>
      </c>
      <c r="H25" s="11">
        <v>5502000</v>
      </c>
      <c r="I25" s="23">
        <f>Tabell35[[#This Row],[Beviljat belopp]]/Tabell35[[#This Row],[Totalt sökt belopp]]</f>
        <v>1</v>
      </c>
      <c r="J25" s="2"/>
      <c r="K25" s="2"/>
    </row>
    <row r="26" spans="1:11" ht="15" x14ac:dyDescent="0.25">
      <c r="A26" s="7" t="s">
        <v>66</v>
      </c>
      <c r="B26" s="8">
        <v>3</v>
      </c>
      <c r="C26" s="8">
        <v>15</v>
      </c>
      <c r="D26" s="8">
        <v>60</v>
      </c>
      <c r="E26" s="11">
        <v>140000</v>
      </c>
      <c r="F26" s="11">
        <v>3000000</v>
      </c>
      <c r="G26" s="11">
        <v>10190000</v>
      </c>
      <c r="H26" s="11">
        <v>10190000</v>
      </c>
      <c r="I26" s="23">
        <f>Tabell35[[#This Row],[Beviljat belopp]]/Tabell35[[#This Row],[Totalt sökt belopp]]</f>
        <v>1</v>
      </c>
      <c r="J26" s="2"/>
      <c r="K26" s="2"/>
    </row>
    <row r="27" spans="1:11" ht="15" x14ac:dyDescent="0.25">
      <c r="A27" s="7" t="s">
        <v>43</v>
      </c>
      <c r="B27" s="8">
        <v>1</v>
      </c>
      <c r="C27" s="8">
        <v>10</v>
      </c>
      <c r="D27" s="8">
        <v>30</v>
      </c>
      <c r="E27" s="11">
        <v>105000</v>
      </c>
      <c r="F27" s="11">
        <v>1600000</v>
      </c>
      <c r="G27" s="11">
        <v>5305000</v>
      </c>
      <c r="H27" s="11">
        <v>5305000</v>
      </c>
      <c r="I27" s="23">
        <f>Tabell35[[#This Row],[Beviljat belopp]]/Tabell35[[#This Row],[Totalt sökt belopp]]</f>
        <v>1</v>
      </c>
      <c r="J27" s="2"/>
      <c r="K27" s="2"/>
    </row>
    <row r="28" spans="1:11" ht="15" x14ac:dyDescent="0.25">
      <c r="A28" s="7" t="s">
        <v>67</v>
      </c>
      <c r="B28" s="8">
        <v>5</v>
      </c>
      <c r="C28" s="8">
        <v>3</v>
      </c>
      <c r="D28" s="8">
        <v>25</v>
      </c>
      <c r="E28" s="11">
        <v>87500</v>
      </c>
      <c r="F28" s="11">
        <v>1120000</v>
      </c>
      <c r="G28" s="11">
        <v>4047500</v>
      </c>
      <c r="H28" s="11">
        <v>4047500</v>
      </c>
      <c r="I28" s="23">
        <f>Tabell35[[#This Row],[Beviljat belopp]]/Tabell35[[#This Row],[Totalt sökt belopp]]</f>
        <v>1</v>
      </c>
      <c r="J28" s="2"/>
      <c r="K28" s="2"/>
    </row>
    <row r="29" spans="1:11" ht="15" x14ac:dyDescent="0.25">
      <c r="A29" s="7" t="s">
        <v>44</v>
      </c>
      <c r="B29" s="8">
        <v>15</v>
      </c>
      <c r="C29" s="8">
        <v>10</v>
      </c>
      <c r="D29" s="8">
        <v>20</v>
      </c>
      <c r="E29" s="11">
        <v>17500</v>
      </c>
      <c r="F29" s="11">
        <v>1200000</v>
      </c>
      <c r="G29" s="11">
        <v>3717500</v>
      </c>
      <c r="H29" s="11">
        <v>3717500</v>
      </c>
      <c r="I29" s="23">
        <f>Tabell35[[#This Row],[Beviljat belopp]]/Tabell35[[#This Row],[Totalt sökt belopp]]</f>
        <v>1</v>
      </c>
      <c r="J29" s="2"/>
      <c r="K29" s="2"/>
    </row>
    <row r="30" spans="1:11" ht="15" x14ac:dyDescent="0.25">
      <c r="A30" s="7" t="s">
        <v>46</v>
      </c>
      <c r="B30" s="8">
        <v>3</v>
      </c>
      <c r="C30" s="8">
        <v>42</v>
      </c>
      <c r="D30" s="8">
        <v>60</v>
      </c>
      <c r="E30" s="11">
        <v>210000</v>
      </c>
      <c r="F30" s="11">
        <v>4080000</v>
      </c>
      <c r="G30" s="11">
        <v>12150000</v>
      </c>
      <c r="H30" s="11">
        <v>12150000</v>
      </c>
      <c r="I30" s="23">
        <f>Tabell35[[#This Row],[Beviljat belopp]]/Tabell35[[#This Row],[Totalt sökt belopp]]</f>
        <v>1</v>
      </c>
      <c r="J30" s="2"/>
      <c r="K30" s="2"/>
    </row>
    <row r="31" spans="1:11" ht="15" x14ac:dyDescent="0.25">
      <c r="A31" s="7" t="s">
        <v>68</v>
      </c>
      <c r="B31" s="8">
        <v>5</v>
      </c>
      <c r="C31" s="8">
        <v>10</v>
      </c>
      <c r="D31" s="8">
        <v>65</v>
      </c>
      <c r="E31" s="11">
        <v>70000</v>
      </c>
      <c r="F31" s="11">
        <v>3000000</v>
      </c>
      <c r="G31" s="11">
        <v>10520000</v>
      </c>
      <c r="H31" s="11">
        <v>10520000</v>
      </c>
      <c r="I31" s="23">
        <f>Tabell35[[#This Row],[Beviljat belopp]]/Tabell35[[#This Row],[Totalt sökt belopp]]</f>
        <v>1</v>
      </c>
      <c r="J31" s="2"/>
      <c r="K31" s="2"/>
    </row>
    <row r="32" spans="1:11" ht="15" x14ac:dyDescent="0.25">
      <c r="A32" s="7" t="s">
        <v>49</v>
      </c>
      <c r="B32" s="8">
        <v>5</v>
      </c>
      <c r="C32" s="8">
        <v>5</v>
      </c>
      <c r="D32" s="8">
        <v>15</v>
      </c>
      <c r="E32" s="11">
        <v>17500</v>
      </c>
      <c r="F32" s="11">
        <v>600000</v>
      </c>
      <c r="G32" s="11">
        <v>2417500</v>
      </c>
      <c r="H32" s="11">
        <v>2417500</v>
      </c>
      <c r="I32" s="23">
        <f>Tabell35[[#This Row],[Beviljat belopp]]/Tabell35[[#This Row],[Totalt sökt belopp]]</f>
        <v>1</v>
      </c>
      <c r="J32" s="2"/>
      <c r="K32" s="2"/>
    </row>
    <row r="33" spans="1:11" ht="15" x14ac:dyDescent="0.25">
      <c r="A33" s="7" t="s">
        <v>50</v>
      </c>
      <c r="B33" s="8">
        <v>3</v>
      </c>
      <c r="C33" s="8">
        <v>2</v>
      </c>
      <c r="D33" s="8">
        <v>16</v>
      </c>
      <c r="E33" s="11">
        <v>10500</v>
      </c>
      <c r="F33" s="11">
        <v>320000</v>
      </c>
      <c r="G33" s="11">
        <v>2150500</v>
      </c>
      <c r="H33" s="11">
        <v>2150500</v>
      </c>
      <c r="I33" s="23">
        <f>Tabell35[[#This Row],[Beviljat belopp]]/Tabell35[[#This Row],[Totalt sökt belopp]]</f>
        <v>1</v>
      </c>
      <c r="J33" s="2"/>
      <c r="K33" s="2"/>
    </row>
    <row r="34" spans="1:11" ht="15" x14ac:dyDescent="0.25">
      <c r="A34" s="7" t="s">
        <v>51</v>
      </c>
      <c r="B34" s="8">
        <v>15</v>
      </c>
      <c r="C34" s="8">
        <v>28</v>
      </c>
      <c r="D34" s="8">
        <v>53</v>
      </c>
      <c r="E34" s="11">
        <v>133000</v>
      </c>
      <c r="F34" s="11">
        <v>3240000</v>
      </c>
      <c r="G34" s="11">
        <v>10043000</v>
      </c>
      <c r="H34" s="11">
        <v>10043000</v>
      </c>
      <c r="I34" s="23">
        <f>Tabell35[[#This Row],[Beviljat belopp]]/Tabell35[[#This Row],[Totalt sökt belopp]]</f>
        <v>1</v>
      </c>
      <c r="J34" s="2"/>
      <c r="K34" s="2"/>
    </row>
    <row r="35" spans="1:11" ht="15" x14ac:dyDescent="0.25">
      <c r="A35" s="7" t="s">
        <v>52</v>
      </c>
      <c r="B35" s="8">
        <v>7</v>
      </c>
      <c r="C35" s="8">
        <v>7</v>
      </c>
      <c r="D35" s="8">
        <v>15</v>
      </c>
      <c r="E35" s="11">
        <v>52500</v>
      </c>
      <c r="F35" s="11">
        <v>880000</v>
      </c>
      <c r="G35" s="11">
        <v>2792500</v>
      </c>
      <c r="H35" s="11">
        <v>2792500</v>
      </c>
      <c r="I35" s="23">
        <f>Tabell35[[#This Row],[Beviljat belopp]]/Tabell35[[#This Row],[Totalt sökt belopp]]</f>
        <v>1</v>
      </c>
      <c r="J35" s="2"/>
      <c r="K35" s="2"/>
    </row>
    <row r="36" spans="1:11" ht="15" x14ac:dyDescent="0.25">
      <c r="A36" s="7" t="s">
        <v>54</v>
      </c>
      <c r="B36" s="8">
        <v>4</v>
      </c>
      <c r="C36" s="8">
        <v>40</v>
      </c>
      <c r="D36" s="8">
        <v>67</v>
      </c>
      <c r="E36" s="11">
        <v>35000</v>
      </c>
      <c r="F36" s="11">
        <v>4280000</v>
      </c>
      <c r="G36" s="11">
        <v>12885000</v>
      </c>
      <c r="H36" s="11">
        <v>12885000</v>
      </c>
      <c r="I36" s="23">
        <f>Tabell35[[#This Row],[Beviljat belopp]]/Tabell35[[#This Row],[Totalt sökt belopp]]</f>
        <v>1</v>
      </c>
      <c r="J36" s="2"/>
      <c r="K36" s="2"/>
    </row>
    <row r="37" spans="1:11" ht="15" x14ac:dyDescent="0.25">
      <c r="A37" s="7" t="s">
        <v>57</v>
      </c>
      <c r="B37" s="8">
        <v>12</v>
      </c>
      <c r="C37" s="8">
        <v>0</v>
      </c>
      <c r="D37" s="8">
        <v>113</v>
      </c>
      <c r="E37" s="11">
        <v>175000</v>
      </c>
      <c r="F37" s="11">
        <v>4520000</v>
      </c>
      <c r="G37" s="11">
        <v>17125000</v>
      </c>
      <c r="H37" s="11">
        <v>17125000</v>
      </c>
      <c r="I37" s="23">
        <f>Tabell35[[#This Row],[Beviljat belopp]]/Tabell35[[#This Row],[Totalt sökt belopp]]</f>
        <v>1</v>
      </c>
      <c r="J37" s="2"/>
      <c r="K37" s="2"/>
    </row>
    <row r="38" spans="1:11" ht="15" x14ac:dyDescent="0.25">
      <c r="A38" s="7" t="s">
        <v>58</v>
      </c>
      <c r="B38" s="8">
        <v>4</v>
      </c>
      <c r="C38" s="8">
        <v>24</v>
      </c>
      <c r="D38" s="8">
        <v>58</v>
      </c>
      <c r="E38" s="11">
        <v>210000</v>
      </c>
      <c r="F38" s="11">
        <v>3280000</v>
      </c>
      <c r="G38" s="11">
        <v>10590000</v>
      </c>
      <c r="H38" s="11">
        <v>10590000</v>
      </c>
      <c r="I38" s="23">
        <f>Tabell35[[#This Row],[Beviljat belopp]]/Tabell35[[#This Row],[Totalt sökt belopp]]</f>
        <v>1</v>
      </c>
      <c r="J38" s="2"/>
      <c r="K38" s="2"/>
    </row>
    <row r="39" spans="1:11" ht="15" x14ac:dyDescent="0.25">
      <c r="A39" s="7" t="s">
        <v>59</v>
      </c>
      <c r="B39" s="8">
        <v>8</v>
      </c>
      <c r="C39" s="8">
        <v>6</v>
      </c>
      <c r="D39" s="8">
        <v>13</v>
      </c>
      <c r="E39" s="11">
        <v>38500</v>
      </c>
      <c r="F39" s="11">
        <v>470250</v>
      </c>
      <c r="G39" s="11">
        <v>2118750</v>
      </c>
      <c r="H39" s="11">
        <v>2118750</v>
      </c>
      <c r="I39" s="23">
        <f>Tabell35[[#This Row],[Beviljat belopp]]/Tabell35[[#This Row],[Totalt sökt belopp]]</f>
        <v>1</v>
      </c>
      <c r="J39" s="2"/>
      <c r="K39" s="2"/>
    </row>
    <row r="40" spans="1:11" ht="15" x14ac:dyDescent="0.25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</row>
    <row r="41" spans="1:11" ht="15" x14ac:dyDescent="0.25">
      <c r="A41" s="17" t="s">
        <v>60</v>
      </c>
      <c r="B41" s="17">
        <v>259</v>
      </c>
      <c r="C41" s="17">
        <v>669</v>
      </c>
      <c r="D41" s="17">
        <v>1932</v>
      </c>
      <c r="E41" s="18">
        <v>4438000</v>
      </c>
      <c r="F41" s="18">
        <v>99110410</v>
      </c>
      <c r="G41" s="18">
        <v>336138410</v>
      </c>
      <c r="H41" s="18">
        <v>336138410</v>
      </c>
      <c r="I41" s="25">
        <v>1</v>
      </c>
      <c r="J41" s="2"/>
      <c r="K41" s="2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9" customFormat="1" hidden="1" x14ac:dyDescent="0.2"/>
    <row r="50" customFormat="1" hidden="1" x14ac:dyDescent="0.2"/>
    <row r="51" customFormat="1" hidden="1" x14ac:dyDescent="0.2"/>
    <row r="52" customFormat="1" hidden="1" x14ac:dyDescent="0.2"/>
    <row r="53" customFormat="1" hidden="1" x14ac:dyDescent="0.2"/>
    <row r="54" customFormat="1" hidden="1" x14ac:dyDescent="0.2"/>
    <row r="55" customFormat="1" hidden="1" x14ac:dyDescent="0.2"/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B697-357D-412D-B281-9C320E60E4B2}">
  <dimension ref="A1:J50"/>
  <sheetViews>
    <sheetView tabSelected="1" workbookViewId="0">
      <selection activeCell="H30" sqref="H30"/>
    </sheetView>
  </sheetViews>
  <sheetFormatPr defaultColWidth="0" defaultRowHeight="12.75" zeroHeight="1" x14ac:dyDescent="0.2"/>
  <cols>
    <col min="1" max="1" width="33" bestFit="1" customWidth="1"/>
    <col min="2" max="2" width="19.42578125" customWidth="1"/>
    <col min="3" max="3" width="21.7109375" bestFit="1" customWidth="1"/>
    <col min="4" max="4" width="23" customWidth="1"/>
    <col min="5" max="5" width="23.42578125" customWidth="1"/>
    <col min="6" max="6" width="20.85546875" customWidth="1"/>
    <col min="7" max="7" width="16.85546875" customWidth="1"/>
    <col min="8" max="8" width="15.7109375" customWidth="1"/>
    <col min="9" max="10" width="9.140625" customWidth="1"/>
    <col min="11" max="16384" width="9.140625" hidden="1"/>
  </cols>
  <sheetData>
    <row r="1" spans="1:10" ht="30" customHeight="1" x14ac:dyDescent="0.2">
      <c r="A1" s="19" t="s">
        <v>0</v>
      </c>
      <c r="B1" s="19" t="s">
        <v>1</v>
      </c>
      <c r="C1" s="20" t="s">
        <v>70</v>
      </c>
      <c r="D1" s="20" t="s">
        <v>71</v>
      </c>
      <c r="E1" s="20" t="s">
        <v>72</v>
      </c>
      <c r="F1" s="20" t="s">
        <v>6</v>
      </c>
      <c r="G1" s="20" t="s">
        <v>7</v>
      </c>
      <c r="H1" s="20" t="s">
        <v>8</v>
      </c>
      <c r="I1" s="2"/>
      <c r="J1" s="2"/>
    </row>
    <row r="2" spans="1:10" ht="15" x14ac:dyDescent="0.25">
      <c r="A2" s="21" t="s">
        <v>13</v>
      </c>
      <c r="B2" s="21">
        <v>15</v>
      </c>
      <c r="C2" s="21">
        <v>68</v>
      </c>
      <c r="D2" s="21">
        <v>38</v>
      </c>
      <c r="E2" s="21">
        <v>96</v>
      </c>
      <c r="F2" s="22">
        <v>15822000</v>
      </c>
      <c r="G2" s="22">
        <v>15822000</v>
      </c>
      <c r="H2" s="30">
        <f>Tabell5[[#This Row],[Beviljat belopp]]/Tabell5[[#This Row],[Sökt belopp]]</f>
        <v>1</v>
      </c>
      <c r="I2" s="2"/>
      <c r="J2" s="2"/>
    </row>
    <row r="3" spans="1:10" ht="15" x14ac:dyDescent="0.25">
      <c r="A3" s="8" t="s">
        <v>14</v>
      </c>
      <c r="B3" s="8">
        <v>8</v>
      </c>
      <c r="C3" s="8">
        <v>18</v>
      </c>
      <c r="D3" s="8">
        <v>8</v>
      </c>
      <c r="E3" s="8">
        <v>8</v>
      </c>
      <c r="F3" s="11">
        <v>2392000</v>
      </c>
      <c r="G3" s="11">
        <v>2392000</v>
      </c>
      <c r="H3" s="30">
        <f>Tabell5[[#This Row],[Beviljat belopp]]/Tabell5[[#This Row],[Sökt belopp]]</f>
        <v>1</v>
      </c>
      <c r="I3" s="2"/>
      <c r="J3" s="2"/>
    </row>
    <row r="4" spans="1:10" ht="15" x14ac:dyDescent="0.25">
      <c r="A4" s="21" t="s">
        <v>15</v>
      </c>
      <c r="B4" s="21">
        <v>6</v>
      </c>
      <c r="C4" s="21">
        <v>0</v>
      </c>
      <c r="D4" s="21">
        <v>0</v>
      </c>
      <c r="E4" s="21">
        <v>12</v>
      </c>
      <c r="F4" s="22">
        <v>1140000</v>
      </c>
      <c r="G4" s="22">
        <v>1140000</v>
      </c>
      <c r="H4" s="30">
        <f>Tabell5[[#This Row],[Beviljat belopp]]/Tabell5[[#This Row],[Sökt belopp]]</f>
        <v>1</v>
      </c>
      <c r="I4" s="2"/>
      <c r="J4" s="2"/>
    </row>
    <row r="5" spans="1:10" ht="15" x14ac:dyDescent="0.25">
      <c r="A5" s="8" t="s">
        <v>16</v>
      </c>
      <c r="B5" s="8">
        <v>6</v>
      </c>
      <c r="C5" s="8">
        <v>56</v>
      </c>
      <c r="D5" s="8">
        <v>27</v>
      </c>
      <c r="E5" s="8">
        <v>50</v>
      </c>
      <c r="F5" s="11">
        <v>9973000</v>
      </c>
      <c r="G5" s="11">
        <v>9973000</v>
      </c>
      <c r="H5" s="30">
        <f>Tabell5[[#This Row],[Beviljat belopp]]/Tabell5[[#This Row],[Sökt belopp]]</f>
        <v>1</v>
      </c>
      <c r="I5" s="2"/>
      <c r="J5" s="2"/>
    </row>
    <row r="6" spans="1:10" ht="15" x14ac:dyDescent="0.25">
      <c r="A6" s="21" t="s">
        <v>17</v>
      </c>
      <c r="B6" s="21">
        <v>12</v>
      </c>
      <c r="C6" s="21">
        <v>53</v>
      </c>
      <c r="D6" s="21">
        <v>19</v>
      </c>
      <c r="E6" s="21">
        <v>36</v>
      </c>
      <c r="F6" s="22">
        <v>7911000</v>
      </c>
      <c r="G6" s="22">
        <v>7911000</v>
      </c>
      <c r="H6" s="30">
        <f>Tabell5[[#This Row],[Beviljat belopp]]/Tabell5[[#This Row],[Sökt belopp]]</f>
        <v>1</v>
      </c>
      <c r="I6" s="2"/>
      <c r="J6" s="2"/>
    </row>
    <row r="7" spans="1:10" ht="15" x14ac:dyDescent="0.25">
      <c r="A7" s="8" t="s">
        <v>18</v>
      </c>
      <c r="B7" s="8">
        <v>3</v>
      </c>
      <c r="C7" s="8">
        <v>3</v>
      </c>
      <c r="D7" s="8">
        <v>0</v>
      </c>
      <c r="E7" s="8">
        <v>4</v>
      </c>
      <c r="F7" s="11">
        <v>560000</v>
      </c>
      <c r="G7" s="11">
        <v>560000</v>
      </c>
      <c r="H7" s="30">
        <f>Tabell5[[#This Row],[Beviljat belopp]]/Tabell5[[#This Row],[Sökt belopp]]</f>
        <v>1</v>
      </c>
      <c r="I7" s="2"/>
      <c r="J7" s="2"/>
    </row>
    <row r="8" spans="1:10" ht="15" x14ac:dyDescent="0.25">
      <c r="A8" s="21" t="s">
        <v>20</v>
      </c>
      <c r="B8" s="21">
        <v>5</v>
      </c>
      <c r="C8" s="21">
        <v>49</v>
      </c>
      <c r="D8" s="21">
        <v>6</v>
      </c>
      <c r="E8" s="21">
        <v>28</v>
      </c>
      <c r="F8" s="22">
        <v>6014000</v>
      </c>
      <c r="G8" s="22">
        <v>6014000</v>
      </c>
      <c r="H8" s="30">
        <f>Tabell5[[#This Row],[Beviljat belopp]]/Tabell5[[#This Row],[Sökt belopp]]</f>
        <v>1</v>
      </c>
      <c r="I8" s="2"/>
      <c r="J8" s="2"/>
    </row>
    <row r="9" spans="1:10" ht="15" x14ac:dyDescent="0.25">
      <c r="A9" s="8" t="s">
        <v>21</v>
      </c>
      <c r="B9" s="8">
        <v>13</v>
      </c>
      <c r="C9" s="8">
        <v>120</v>
      </c>
      <c r="D9" s="8">
        <v>0</v>
      </c>
      <c r="E9" s="8">
        <v>135</v>
      </c>
      <c r="F9" s="11">
        <v>20025000</v>
      </c>
      <c r="G9" s="11">
        <v>20025000</v>
      </c>
      <c r="H9" s="30">
        <f>Tabell5[[#This Row],[Beviljat belopp]]/Tabell5[[#This Row],[Sökt belopp]]</f>
        <v>1</v>
      </c>
      <c r="I9" s="2"/>
      <c r="J9" s="2"/>
    </row>
    <row r="10" spans="1:10" ht="15" x14ac:dyDescent="0.25">
      <c r="A10" s="21" t="s">
        <v>22</v>
      </c>
      <c r="B10" s="21">
        <v>5</v>
      </c>
      <c r="C10" s="21">
        <v>40</v>
      </c>
      <c r="D10" s="21">
        <v>0</v>
      </c>
      <c r="E10" s="21">
        <v>30</v>
      </c>
      <c r="F10" s="22">
        <v>5250000</v>
      </c>
      <c r="G10" s="22">
        <v>5250000</v>
      </c>
      <c r="H10" s="30">
        <f>Tabell5[[#This Row],[Beviljat belopp]]/Tabell5[[#This Row],[Sökt belopp]]</f>
        <v>1</v>
      </c>
      <c r="I10" s="2"/>
      <c r="J10" s="2"/>
    </row>
    <row r="11" spans="1:10" ht="15" x14ac:dyDescent="0.25">
      <c r="A11" s="8" t="s">
        <v>25</v>
      </c>
      <c r="B11" s="8">
        <v>11</v>
      </c>
      <c r="C11" s="8">
        <v>31</v>
      </c>
      <c r="D11" s="8">
        <v>0</v>
      </c>
      <c r="E11" s="8">
        <v>88</v>
      </c>
      <c r="F11" s="11">
        <v>10220000</v>
      </c>
      <c r="G11" s="11">
        <v>10220000</v>
      </c>
      <c r="H11" s="30">
        <f>Tabell5[[#This Row],[Beviljat belopp]]/Tabell5[[#This Row],[Sökt belopp]]</f>
        <v>1</v>
      </c>
      <c r="I11" s="2"/>
      <c r="J11" s="2"/>
    </row>
    <row r="12" spans="1:10" ht="15" x14ac:dyDescent="0.25">
      <c r="A12" s="21" t="s">
        <v>26</v>
      </c>
      <c r="B12" s="21">
        <v>3</v>
      </c>
      <c r="C12" s="21">
        <v>16</v>
      </c>
      <c r="D12" s="21">
        <v>14</v>
      </c>
      <c r="E12" s="21">
        <v>15</v>
      </c>
      <c r="F12" s="22">
        <v>3351000</v>
      </c>
      <c r="G12" s="22">
        <v>3351000</v>
      </c>
      <c r="H12" s="30">
        <f>Tabell5[[#This Row],[Beviljat belopp]]/Tabell5[[#This Row],[Sökt belopp]]</f>
        <v>1</v>
      </c>
      <c r="I12" s="2"/>
      <c r="J12" s="2"/>
    </row>
    <row r="13" spans="1:10" ht="15" x14ac:dyDescent="0.25">
      <c r="A13" s="8" t="s">
        <v>63</v>
      </c>
      <c r="B13" s="8">
        <v>3</v>
      </c>
      <c r="C13" s="8">
        <v>0</v>
      </c>
      <c r="D13" s="8">
        <v>0</v>
      </c>
      <c r="E13" s="8">
        <v>28</v>
      </c>
      <c r="F13" s="11">
        <v>2660000</v>
      </c>
      <c r="G13" s="11">
        <v>2660000</v>
      </c>
      <c r="H13" s="30">
        <f>Tabell5[[#This Row],[Beviljat belopp]]/Tabell5[[#This Row],[Sökt belopp]]</f>
        <v>1</v>
      </c>
      <c r="I13" s="2"/>
      <c r="J13" s="2"/>
    </row>
    <row r="14" spans="1:10" ht="15" x14ac:dyDescent="0.25">
      <c r="A14" s="21" t="s">
        <v>27</v>
      </c>
      <c r="B14" s="21">
        <v>3</v>
      </c>
      <c r="C14" s="21">
        <v>11</v>
      </c>
      <c r="D14" s="21">
        <v>3</v>
      </c>
      <c r="E14" s="21">
        <v>10</v>
      </c>
      <c r="F14" s="22">
        <v>1817000</v>
      </c>
      <c r="G14" s="22">
        <v>1817000</v>
      </c>
      <c r="H14" s="30">
        <f>Tabell5[[#This Row],[Beviljat belopp]]/Tabell5[[#This Row],[Sökt belopp]]</f>
        <v>1</v>
      </c>
      <c r="I14" s="2"/>
      <c r="J14" s="2"/>
    </row>
    <row r="15" spans="1:10" ht="15" x14ac:dyDescent="0.25">
      <c r="A15" s="8" t="s">
        <v>73</v>
      </c>
      <c r="B15" s="8">
        <v>4</v>
      </c>
      <c r="C15" s="8">
        <v>15</v>
      </c>
      <c r="D15" s="8">
        <v>0</v>
      </c>
      <c r="E15" s="8">
        <v>15</v>
      </c>
      <c r="F15" s="11">
        <v>2325000</v>
      </c>
      <c r="G15" s="11">
        <v>2325000</v>
      </c>
      <c r="H15" s="30">
        <f>Tabell5[[#This Row],[Beviljat belopp]]/Tabell5[[#This Row],[Sökt belopp]]</f>
        <v>1</v>
      </c>
      <c r="I15" s="2"/>
      <c r="J15" s="2"/>
    </row>
    <row r="16" spans="1:10" ht="15" x14ac:dyDescent="0.25">
      <c r="A16" s="21" t="s">
        <v>29</v>
      </c>
      <c r="B16" s="21">
        <v>3</v>
      </c>
      <c r="C16" s="21">
        <v>20</v>
      </c>
      <c r="D16" s="21">
        <v>0</v>
      </c>
      <c r="E16" s="21">
        <v>20</v>
      </c>
      <c r="F16" s="22">
        <v>3100000</v>
      </c>
      <c r="G16" s="22">
        <v>3100000</v>
      </c>
      <c r="H16" s="30">
        <f>Tabell5[[#This Row],[Beviljat belopp]]/Tabell5[[#This Row],[Sökt belopp]]</f>
        <v>1</v>
      </c>
      <c r="I16" s="2"/>
      <c r="J16" s="2"/>
    </row>
    <row r="17" spans="1:10" ht="15" x14ac:dyDescent="0.25">
      <c r="A17" s="8" t="s">
        <v>30</v>
      </c>
      <c r="B17" s="8">
        <v>6</v>
      </c>
      <c r="C17" s="8">
        <v>32</v>
      </c>
      <c r="D17" s="8">
        <v>0</v>
      </c>
      <c r="E17" s="8">
        <v>57</v>
      </c>
      <c r="F17" s="11">
        <v>7335000</v>
      </c>
      <c r="G17" s="11">
        <v>7335000</v>
      </c>
      <c r="H17" s="30">
        <f>Tabell5[[#This Row],[Beviljat belopp]]/Tabell5[[#This Row],[Sökt belopp]]</f>
        <v>1</v>
      </c>
      <c r="I17" s="2"/>
      <c r="J17" s="2"/>
    </row>
    <row r="18" spans="1:10" ht="15" x14ac:dyDescent="0.25">
      <c r="A18" s="21" t="s">
        <v>31</v>
      </c>
      <c r="B18" s="21">
        <v>7</v>
      </c>
      <c r="C18" s="21">
        <v>20</v>
      </c>
      <c r="D18" s="21">
        <v>0</v>
      </c>
      <c r="E18" s="21">
        <v>40</v>
      </c>
      <c r="F18" s="22">
        <v>5000000</v>
      </c>
      <c r="G18" s="22">
        <v>5000000</v>
      </c>
      <c r="H18" s="30">
        <f>Tabell5[[#This Row],[Beviljat belopp]]/Tabell5[[#This Row],[Sökt belopp]]</f>
        <v>1</v>
      </c>
      <c r="I18" s="2"/>
      <c r="J18" s="2"/>
    </row>
    <row r="19" spans="1:10" ht="15" x14ac:dyDescent="0.25">
      <c r="A19" s="8" t="s">
        <v>32</v>
      </c>
      <c r="B19" s="8">
        <v>16</v>
      </c>
      <c r="C19" s="8">
        <v>73</v>
      </c>
      <c r="D19" s="8">
        <v>23</v>
      </c>
      <c r="E19" s="8">
        <v>80</v>
      </c>
      <c r="F19" s="11">
        <v>13567000</v>
      </c>
      <c r="G19" s="11">
        <v>13567000</v>
      </c>
      <c r="H19" s="30">
        <f>Tabell5[[#This Row],[Beviljat belopp]]/Tabell5[[#This Row],[Sökt belopp]]</f>
        <v>1</v>
      </c>
      <c r="I19" s="2"/>
      <c r="J19" s="2"/>
    </row>
    <row r="20" spans="1:10" ht="15" x14ac:dyDescent="0.25">
      <c r="A20" s="21" t="s">
        <v>34</v>
      </c>
      <c r="B20" s="21">
        <v>3</v>
      </c>
      <c r="C20" s="21">
        <v>8</v>
      </c>
      <c r="D20" s="21">
        <v>15</v>
      </c>
      <c r="E20" s="21">
        <v>25</v>
      </c>
      <c r="F20" s="22">
        <v>3890000</v>
      </c>
      <c r="G20" s="22">
        <v>3890000</v>
      </c>
      <c r="H20" s="30">
        <f>Tabell5[[#This Row],[Beviljat belopp]]/Tabell5[[#This Row],[Sökt belopp]]</f>
        <v>1</v>
      </c>
      <c r="I20" s="2"/>
      <c r="J20" s="2"/>
    </row>
    <row r="21" spans="1:10" ht="15" x14ac:dyDescent="0.25">
      <c r="A21" s="8" t="s">
        <v>35</v>
      </c>
      <c r="B21" s="8">
        <v>6</v>
      </c>
      <c r="C21" s="8">
        <v>12</v>
      </c>
      <c r="D21" s="8">
        <v>0</v>
      </c>
      <c r="E21" s="8">
        <v>13</v>
      </c>
      <c r="F21" s="11">
        <v>1955000</v>
      </c>
      <c r="G21" s="11">
        <v>1955000</v>
      </c>
      <c r="H21" s="30">
        <f>Tabell5[[#This Row],[Beviljat belopp]]/Tabell5[[#This Row],[Sökt belopp]]</f>
        <v>1</v>
      </c>
      <c r="I21" s="2"/>
      <c r="J21" s="2"/>
    </row>
    <row r="22" spans="1:10" ht="15" x14ac:dyDescent="0.25">
      <c r="A22" s="21" t="s">
        <v>36</v>
      </c>
      <c r="B22" s="21">
        <v>4</v>
      </c>
      <c r="C22" s="21">
        <v>10</v>
      </c>
      <c r="D22" s="21">
        <v>0</v>
      </c>
      <c r="E22" s="21">
        <v>40</v>
      </c>
      <c r="F22" s="22">
        <v>4400000</v>
      </c>
      <c r="G22" s="22">
        <v>4400000</v>
      </c>
      <c r="H22" s="30">
        <f>Tabell5[[#This Row],[Beviljat belopp]]/Tabell5[[#This Row],[Sökt belopp]]</f>
        <v>1</v>
      </c>
      <c r="I22" s="2"/>
      <c r="J22" s="2"/>
    </row>
    <row r="23" spans="1:10" ht="15" x14ac:dyDescent="0.25">
      <c r="A23" s="8" t="s">
        <v>37</v>
      </c>
      <c r="B23" s="8">
        <v>3</v>
      </c>
      <c r="C23" s="8">
        <v>5</v>
      </c>
      <c r="D23" s="8">
        <v>0</v>
      </c>
      <c r="E23" s="8">
        <v>20</v>
      </c>
      <c r="F23" s="11">
        <v>2200000</v>
      </c>
      <c r="G23" s="11">
        <v>2200000</v>
      </c>
      <c r="H23" s="30">
        <f>Tabell5[[#This Row],[Beviljat belopp]]/Tabell5[[#This Row],[Sökt belopp]]</f>
        <v>1</v>
      </c>
      <c r="I23" s="2"/>
      <c r="J23" s="2"/>
    </row>
    <row r="24" spans="1:10" ht="15" x14ac:dyDescent="0.25">
      <c r="A24" s="21" t="s">
        <v>38</v>
      </c>
      <c r="B24" s="21">
        <v>7</v>
      </c>
      <c r="C24" s="21">
        <v>45</v>
      </c>
      <c r="D24" s="21">
        <v>0</v>
      </c>
      <c r="E24" s="21">
        <v>200</v>
      </c>
      <c r="F24" s="22">
        <v>21700000</v>
      </c>
      <c r="G24" s="22">
        <v>21700000</v>
      </c>
      <c r="H24" s="30">
        <f>Tabell5[[#This Row],[Beviljat belopp]]/Tabell5[[#This Row],[Sökt belopp]]</f>
        <v>1</v>
      </c>
      <c r="I24" s="2"/>
      <c r="J24" s="2"/>
    </row>
    <row r="25" spans="1:10" ht="15" x14ac:dyDescent="0.25">
      <c r="A25" s="8" t="s">
        <v>74</v>
      </c>
      <c r="B25" s="8">
        <v>13</v>
      </c>
      <c r="C25" s="8">
        <v>73</v>
      </c>
      <c r="D25" s="8">
        <v>16</v>
      </c>
      <c r="E25" s="8">
        <v>57</v>
      </c>
      <c r="F25" s="11">
        <v>10899000</v>
      </c>
      <c r="G25" s="11">
        <v>10899000</v>
      </c>
      <c r="H25" s="30">
        <f>Tabell5[[#This Row],[Beviljat belopp]]/Tabell5[[#This Row],[Sökt belopp]]</f>
        <v>1</v>
      </c>
      <c r="I25" s="2"/>
      <c r="J25" s="2"/>
    </row>
    <row r="26" spans="1:10" ht="15" x14ac:dyDescent="0.25">
      <c r="A26" s="21" t="s">
        <v>41</v>
      </c>
      <c r="B26" s="21">
        <v>3</v>
      </c>
      <c r="C26" s="21">
        <v>0</v>
      </c>
      <c r="D26" s="21">
        <v>0</v>
      </c>
      <c r="E26" s="21">
        <v>35</v>
      </c>
      <c r="F26" s="22">
        <v>3325000</v>
      </c>
      <c r="G26" s="22">
        <v>3325000</v>
      </c>
      <c r="H26" s="30">
        <f>Tabell5[[#This Row],[Beviljat belopp]]/Tabell5[[#This Row],[Sökt belopp]]</f>
        <v>1</v>
      </c>
      <c r="I26" s="2"/>
      <c r="J26" s="2"/>
    </row>
    <row r="27" spans="1:10" ht="15" x14ac:dyDescent="0.25">
      <c r="A27" s="8" t="s">
        <v>42</v>
      </c>
      <c r="B27" s="8">
        <v>3</v>
      </c>
      <c r="C27" s="8">
        <v>15</v>
      </c>
      <c r="D27" s="8">
        <v>0</v>
      </c>
      <c r="E27" s="8">
        <v>0</v>
      </c>
      <c r="F27" s="11">
        <v>900000</v>
      </c>
      <c r="G27" s="11">
        <v>900000</v>
      </c>
      <c r="H27" s="30">
        <f>Tabell5[[#This Row],[Beviljat belopp]]/Tabell5[[#This Row],[Sökt belopp]]</f>
        <v>1</v>
      </c>
      <c r="I27" s="2"/>
      <c r="J27" s="2"/>
    </row>
    <row r="28" spans="1:10" ht="15" x14ac:dyDescent="0.25">
      <c r="A28" s="21" t="s">
        <v>43</v>
      </c>
      <c r="B28" s="21">
        <v>1</v>
      </c>
      <c r="C28" s="21">
        <v>0</v>
      </c>
      <c r="D28" s="21">
        <v>0</v>
      </c>
      <c r="E28" s="21">
        <v>40</v>
      </c>
      <c r="F28" s="22">
        <v>3800000</v>
      </c>
      <c r="G28" s="22">
        <v>3800000</v>
      </c>
      <c r="H28" s="30">
        <f>Tabell5[[#This Row],[Beviljat belopp]]/Tabell5[[#This Row],[Sökt belopp]]</f>
        <v>1</v>
      </c>
      <c r="I28" s="2"/>
      <c r="J28" s="2"/>
    </row>
    <row r="29" spans="1:10" ht="15" x14ac:dyDescent="0.25">
      <c r="A29" s="8" t="s">
        <v>77</v>
      </c>
      <c r="B29" s="8">
        <v>5</v>
      </c>
      <c r="C29" s="8">
        <v>70</v>
      </c>
      <c r="D29" s="8">
        <v>70</v>
      </c>
      <c r="E29" s="8">
        <v>85</v>
      </c>
      <c r="F29" s="11">
        <v>17105000</v>
      </c>
      <c r="G29" s="11">
        <v>17105000</v>
      </c>
      <c r="H29" s="30">
        <f>Tabell5[[#This Row],[Beviljat belopp]]/Tabell5[[#This Row],[Sökt belopp]]</f>
        <v>1</v>
      </c>
      <c r="I29" s="2"/>
      <c r="J29" s="2"/>
    </row>
    <row r="30" spans="1:10" ht="15" x14ac:dyDescent="0.25">
      <c r="A30" s="8" t="s">
        <v>67</v>
      </c>
      <c r="B30" s="8">
        <v>5</v>
      </c>
      <c r="C30" s="8">
        <v>36</v>
      </c>
      <c r="D30" s="8">
        <v>0</v>
      </c>
      <c r="E30" s="8">
        <v>26</v>
      </c>
      <c r="F30" s="11">
        <v>4630000</v>
      </c>
      <c r="G30" s="11">
        <v>4630000</v>
      </c>
      <c r="H30" s="30">
        <f>Tabell5[[#This Row],[Beviljat belopp]]/Tabell5[[#This Row],[Sökt belopp]]</f>
        <v>1</v>
      </c>
      <c r="I30" s="2"/>
      <c r="J30" s="2"/>
    </row>
    <row r="31" spans="1:10" ht="15" x14ac:dyDescent="0.25">
      <c r="A31" s="21" t="s">
        <v>44</v>
      </c>
      <c r="B31" s="21">
        <v>15</v>
      </c>
      <c r="C31" s="21">
        <v>50</v>
      </c>
      <c r="D31" s="21">
        <v>0</v>
      </c>
      <c r="E31" s="21">
        <v>100</v>
      </c>
      <c r="F31" s="22">
        <v>12500000</v>
      </c>
      <c r="G31" s="22">
        <v>12500000</v>
      </c>
      <c r="H31" s="30">
        <f>Tabell5[[#This Row],[Beviljat belopp]]/Tabell5[[#This Row],[Sökt belopp]]</f>
        <v>1</v>
      </c>
      <c r="I31" s="2"/>
      <c r="J31" s="2"/>
    </row>
    <row r="32" spans="1:10" ht="15" x14ac:dyDescent="0.25">
      <c r="A32" s="8" t="s">
        <v>46</v>
      </c>
      <c r="B32" s="8">
        <v>3</v>
      </c>
      <c r="C32" s="8">
        <v>72</v>
      </c>
      <c r="D32" s="8">
        <v>23</v>
      </c>
      <c r="E32" s="8">
        <v>56</v>
      </c>
      <c r="F32" s="11">
        <v>11227000</v>
      </c>
      <c r="G32" s="11">
        <v>11227000</v>
      </c>
      <c r="H32" s="30">
        <f>Tabell5[[#This Row],[Beviljat belopp]]/Tabell5[[#This Row],[Sökt belopp]]</f>
        <v>1</v>
      </c>
      <c r="I32" s="2"/>
      <c r="J32" s="2"/>
    </row>
    <row r="33" spans="1:10" ht="15" x14ac:dyDescent="0.25">
      <c r="A33" s="21" t="s">
        <v>47</v>
      </c>
      <c r="B33" s="21">
        <v>3</v>
      </c>
      <c r="C33" s="21">
        <v>30</v>
      </c>
      <c r="D33" s="21">
        <v>0</v>
      </c>
      <c r="E33" s="21">
        <v>74</v>
      </c>
      <c r="F33" s="22">
        <v>8830000</v>
      </c>
      <c r="G33" s="22">
        <v>8830000</v>
      </c>
      <c r="H33" s="30">
        <f>Tabell5[[#This Row],[Beviljat belopp]]/Tabell5[[#This Row],[Sökt belopp]]</f>
        <v>1</v>
      </c>
      <c r="I33" s="2"/>
      <c r="J33" s="2"/>
    </row>
    <row r="34" spans="1:10" ht="15" x14ac:dyDescent="0.25">
      <c r="A34" s="8" t="s">
        <v>48</v>
      </c>
      <c r="B34" s="8">
        <v>5</v>
      </c>
      <c r="C34" s="8">
        <v>27</v>
      </c>
      <c r="D34" s="8">
        <v>27</v>
      </c>
      <c r="E34" s="8">
        <v>15</v>
      </c>
      <c r="F34" s="11">
        <v>4908000</v>
      </c>
      <c r="G34" s="11">
        <v>4908000</v>
      </c>
      <c r="H34" s="30">
        <f>Tabell5[[#This Row],[Beviljat belopp]]/Tabell5[[#This Row],[Sökt belopp]]</f>
        <v>1</v>
      </c>
      <c r="I34" s="2"/>
      <c r="J34" s="2"/>
    </row>
    <row r="35" spans="1:10" ht="15" x14ac:dyDescent="0.25">
      <c r="A35" s="21" t="s">
        <v>75</v>
      </c>
      <c r="B35" s="21">
        <v>3</v>
      </c>
      <c r="C35" s="21">
        <v>31</v>
      </c>
      <c r="D35" s="21">
        <v>37</v>
      </c>
      <c r="E35" s="21">
        <v>67</v>
      </c>
      <c r="F35" s="22">
        <v>10778000</v>
      </c>
      <c r="G35" s="22">
        <v>10778000</v>
      </c>
      <c r="H35" s="30">
        <f>Tabell5[[#This Row],[Beviljat belopp]]/Tabell5[[#This Row],[Sökt belopp]]</f>
        <v>1</v>
      </c>
      <c r="I35" s="2"/>
      <c r="J35" s="2"/>
    </row>
    <row r="36" spans="1:10" ht="15" x14ac:dyDescent="0.25">
      <c r="A36" s="8" t="s">
        <v>49</v>
      </c>
      <c r="B36" s="8">
        <v>5</v>
      </c>
      <c r="C36" s="8">
        <v>10</v>
      </c>
      <c r="D36" s="8">
        <v>15</v>
      </c>
      <c r="E36" s="8">
        <v>30</v>
      </c>
      <c r="F36" s="11">
        <v>4485000</v>
      </c>
      <c r="G36" s="11">
        <v>4485000</v>
      </c>
      <c r="H36" s="30">
        <f>Tabell5[[#This Row],[Beviljat belopp]]/Tabell5[[#This Row],[Sökt belopp]]</f>
        <v>1</v>
      </c>
      <c r="I36" s="2"/>
      <c r="J36" s="2"/>
    </row>
    <row r="37" spans="1:10" ht="15" x14ac:dyDescent="0.25">
      <c r="A37" s="21" t="s">
        <v>50</v>
      </c>
      <c r="B37" s="21">
        <v>3</v>
      </c>
      <c r="C37" s="21">
        <v>26</v>
      </c>
      <c r="D37" s="21">
        <v>0</v>
      </c>
      <c r="E37" s="21">
        <v>37</v>
      </c>
      <c r="F37" s="22">
        <v>5075000</v>
      </c>
      <c r="G37" s="22">
        <v>5075000</v>
      </c>
      <c r="H37" s="30">
        <f>Tabell5[[#This Row],[Beviljat belopp]]/Tabell5[[#This Row],[Sökt belopp]]</f>
        <v>1</v>
      </c>
      <c r="I37" s="2"/>
      <c r="J37" s="2"/>
    </row>
    <row r="38" spans="1:10" ht="15" x14ac:dyDescent="0.25">
      <c r="A38" s="8" t="s">
        <v>51</v>
      </c>
      <c r="B38" s="8">
        <v>15</v>
      </c>
      <c r="C38" s="8">
        <v>66</v>
      </c>
      <c r="D38" s="8">
        <v>0</v>
      </c>
      <c r="E38" s="8">
        <v>72</v>
      </c>
      <c r="F38" s="11">
        <v>10800000</v>
      </c>
      <c r="G38" s="11">
        <v>10800000</v>
      </c>
      <c r="H38" s="30">
        <f>Tabell5[[#This Row],[Beviljat belopp]]/Tabell5[[#This Row],[Sökt belopp]]</f>
        <v>1</v>
      </c>
      <c r="I38" s="2"/>
      <c r="J38" s="2"/>
    </row>
    <row r="39" spans="1:10" ht="15" x14ac:dyDescent="0.25">
      <c r="A39" s="21" t="s">
        <v>76</v>
      </c>
      <c r="B39" s="21">
        <v>5</v>
      </c>
      <c r="C39" s="21">
        <v>77</v>
      </c>
      <c r="D39" s="21">
        <v>82</v>
      </c>
      <c r="E39" s="21">
        <v>50</v>
      </c>
      <c r="F39" s="22">
        <v>15028000</v>
      </c>
      <c r="G39" s="22">
        <v>15028000</v>
      </c>
      <c r="H39" s="30">
        <f>Tabell5[[#This Row],[Beviljat belopp]]/Tabell5[[#This Row],[Sökt belopp]]</f>
        <v>1</v>
      </c>
      <c r="I39" s="2"/>
      <c r="J39" s="2"/>
    </row>
    <row r="40" spans="1:10" ht="15" x14ac:dyDescent="0.25">
      <c r="A40" s="8" t="s">
        <v>52</v>
      </c>
      <c r="B40" s="8">
        <v>7</v>
      </c>
      <c r="C40" s="8">
        <v>41</v>
      </c>
      <c r="D40" s="8">
        <v>47</v>
      </c>
      <c r="E40" s="8">
        <v>81</v>
      </c>
      <c r="F40" s="11">
        <v>13398000</v>
      </c>
      <c r="G40" s="11">
        <v>13398000</v>
      </c>
      <c r="H40" s="30">
        <f>Tabell5[[#This Row],[Beviljat belopp]]/Tabell5[[#This Row],[Sökt belopp]]</f>
        <v>1</v>
      </c>
      <c r="I40" s="2"/>
      <c r="J40" s="2"/>
    </row>
    <row r="41" spans="1:10" ht="15" x14ac:dyDescent="0.25">
      <c r="A41" s="21" t="s">
        <v>54</v>
      </c>
      <c r="B41" s="21">
        <v>4</v>
      </c>
      <c r="C41" s="21">
        <v>45</v>
      </c>
      <c r="D41" s="21">
        <v>34</v>
      </c>
      <c r="E41" s="21">
        <v>43</v>
      </c>
      <c r="F41" s="22">
        <v>9131000</v>
      </c>
      <c r="G41" s="22">
        <v>9131000</v>
      </c>
      <c r="H41" s="30">
        <f>Tabell5[[#This Row],[Beviljat belopp]]/Tabell5[[#This Row],[Sökt belopp]]</f>
        <v>1</v>
      </c>
      <c r="I41" s="2"/>
      <c r="J41" s="2"/>
    </row>
    <row r="42" spans="1:10" ht="15" x14ac:dyDescent="0.25">
      <c r="A42" s="8" t="s">
        <v>55</v>
      </c>
      <c r="B42" s="8">
        <v>4</v>
      </c>
      <c r="C42" s="8">
        <v>35</v>
      </c>
      <c r="D42" s="8">
        <v>25</v>
      </c>
      <c r="E42" s="8">
        <v>60</v>
      </c>
      <c r="F42" s="11">
        <v>9525000</v>
      </c>
      <c r="G42" s="11">
        <v>9525000</v>
      </c>
      <c r="H42" s="30">
        <f>Tabell5[[#This Row],[Beviljat belopp]]/Tabell5[[#This Row],[Sökt belopp]]</f>
        <v>1</v>
      </c>
      <c r="I42" s="2"/>
      <c r="J42" s="2"/>
    </row>
    <row r="43" spans="1:10" ht="15" x14ac:dyDescent="0.25">
      <c r="A43" s="21" t="s">
        <v>57</v>
      </c>
      <c r="B43" s="21">
        <v>12</v>
      </c>
      <c r="C43" s="21">
        <v>14</v>
      </c>
      <c r="D43" s="21">
        <v>0</v>
      </c>
      <c r="E43" s="21">
        <v>67</v>
      </c>
      <c r="F43" s="22">
        <v>7205000</v>
      </c>
      <c r="G43" s="22">
        <v>7205000</v>
      </c>
      <c r="H43" s="30">
        <f>Tabell5[[#This Row],[Beviljat belopp]]/Tabell5[[#This Row],[Sökt belopp]]</f>
        <v>1</v>
      </c>
      <c r="I43" s="2"/>
      <c r="J43" s="2"/>
    </row>
    <row r="44" spans="1:10" ht="15" x14ac:dyDescent="0.25">
      <c r="A44" s="8" t="s">
        <v>58</v>
      </c>
      <c r="B44" s="8">
        <v>4</v>
      </c>
      <c r="C44" s="8">
        <v>14</v>
      </c>
      <c r="D44" s="8">
        <v>0</v>
      </c>
      <c r="E44" s="8">
        <v>23</v>
      </c>
      <c r="F44" s="11">
        <v>3025000</v>
      </c>
      <c r="G44" s="11">
        <v>3025000</v>
      </c>
      <c r="H44" s="30">
        <f>Tabell5[[#This Row],[Beviljat belopp]]/Tabell5[[#This Row],[Sökt belopp]]</f>
        <v>1</v>
      </c>
      <c r="I44" s="2"/>
      <c r="J44" s="2"/>
    </row>
    <row r="45" spans="1:10" ht="15" x14ac:dyDescent="0.25">
      <c r="A45" s="21" t="s">
        <v>59</v>
      </c>
      <c r="B45" s="21">
        <v>8</v>
      </c>
      <c r="C45" s="21">
        <v>24</v>
      </c>
      <c r="D45" s="21">
        <v>10</v>
      </c>
      <c r="E45" s="21">
        <v>20</v>
      </c>
      <c r="F45" s="22">
        <v>4030000</v>
      </c>
      <c r="G45" s="22">
        <v>4030000</v>
      </c>
      <c r="H45" s="30">
        <f>Tabell5[[#This Row],[Beviljat belopp]]/Tabell5[[#This Row],[Sökt belopp]]</f>
        <v>1</v>
      </c>
      <c r="I45" s="2"/>
      <c r="J45" s="2"/>
    </row>
    <row r="46" spans="1:10" ht="15" x14ac:dyDescent="0.25">
      <c r="A46" s="1"/>
      <c r="B46" s="1"/>
      <c r="C46" s="1"/>
      <c r="D46" s="1"/>
      <c r="E46" s="1"/>
      <c r="F46" s="1"/>
      <c r="G46" s="1"/>
      <c r="H46" s="1"/>
      <c r="I46" s="2"/>
      <c r="J46" s="2"/>
    </row>
    <row r="47" spans="1:10" ht="15" x14ac:dyDescent="0.25">
      <c r="A47" s="17" t="s">
        <v>60</v>
      </c>
      <c r="B47" s="17">
        <v>278</v>
      </c>
      <c r="C47" s="17">
        <v>1461</v>
      </c>
      <c r="D47" s="17">
        <v>539</v>
      </c>
      <c r="E47" s="17">
        <v>2088</v>
      </c>
      <c r="F47" s="18">
        <v>323211000</v>
      </c>
      <c r="G47" s="18">
        <v>323211000</v>
      </c>
      <c r="H47" s="25">
        <v>1</v>
      </c>
      <c r="I47" s="2"/>
      <c r="J47" s="2"/>
    </row>
    <row r="48" spans="1:10" ht="15" x14ac:dyDescent="0.25">
      <c r="A48" s="1"/>
      <c r="B48" s="1"/>
      <c r="C48" s="1"/>
      <c r="D48" s="1"/>
      <c r="E48" s="1"/>
      <c r="F48" s="1"/>
      <c r="G48" s="1"/>
      <c r="H48" s="1"/>
      <c r="I48" s="2"/>
      <c r="J48" s="2"/>
    </row>
    <row r="49" spans="1:10" ht="15" x14ac:dyDescent="0.25">
      <c r="A49" s="1"/>
      <c r="B49" s="1"/>
      <c r="C49" s="1"/>
      <c r="D49" s="1"/>
      <c r="E49" s="1"/>
      <c r="F49" s="1"/>
      <c r="G49" s="1"/>
      <c r="H49" s="1"/>
      <c r="I49" s="2"/>
      <c r="J49" s="2"/>
    </row>
    <row r="50" spans="1:10" hidden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877B8D1F6C6E4D8546F0137E4E68C6" ma:contentTypeVersion="3" ma:contentTypeDescription="Skapa ett nytt dokument." ma:contentTypeScope="" ma:versionID="c34ac8b703d5bff026a97059d185810d">
  <xsd:schema xmlns:xsd="http://www.w3.org/2001/XMLSchema" xmlns:xs="http://www.w3.org/2001/XMLSchema" xmlns:p="http://schemas.microsoft.com/office/2006/metadata/properties" xmlns:ns2="b395dfbd-d4fe-4440-a54d-a37fb0790002" targetNamespace="http://schemas.microsoft.com/office/2006/metadata/properties" ma:root="true" ma:fieldsID="c484c9086bf163f1fac9c12d563c4fbd" ns2:_="">
    <xsd:import namespace="b395dfbd-d4fe-4440-a54d-a37fb0790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dfbd-d4fe-4440-a54d-a37fb0790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0B44FD-0CE2-430C-B730-C68C1C9C96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0C8A6-946C-424B-AAB4-CF7FD91A3D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C3E2D2-9FB8-4D6C-9EDA-5DD639FF1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95dfbd-d4fe-4440-a54d-a37fb0790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Sammanställning</vt:lpstr>
      <vt:lpstr>Yrkesvux</vt:lpstr>
      <vt:lpstr>Yrkesvux kombination</vt:lpstr>
      <vt:lpstr>Lärlingsvux</vt:lpstr>
      <vt:lpstr>Lärlingsvux kombination</vt:lpstr>
      <vt:lpstr>Yrkesförare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Linus Drake</cp:lastModifiedBy>
  <dcterms:created xsi:type="dcterms:W3CDTF">2021-01-19T13:48:32Z</dcterms:created>
  <dcterms:modified xsi:type="dcterms:W3CDTF">2022-12-20T19:20:39Z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0x0101007F877B8D1F6C6E4D8546F0137E4E68C6</vt:lpwstr>
  </property>
</Properties>
</file>